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wer\home\grzegorzj\moje_dok\wpf\wpf-2024\"/>
    </mc:Choice>
  </mc:AlternateContent>
  <xr:revisionPtr revIDLastSave="0" documentId="13_ncr:1_{55C32FEE-9F04-474C-B3C5-A16F84137B58}" xr6:coauthVersionLast="47" xr6:coauthVersionMax="47" xr10:uidLastSave="{00000000-0000-0000-0000-000000000000}"/>
  <bookViews>
    <workbookView xWindow="780" yWindow="780" windowWidth="27315" windowHeight="15255" xr2:uid="{00000000-000D-0000-FFFF-FFFF00000000}"/>
  </bookViews>
  <sheets>
    <sheet name="doc1" sheetId="1" r:id="rId1"/>
  </sheets>
  <definedNames>
    <definedName name="_xlnm.Print_Area" localSheetId="0">'doc1'!$J$5:$P$8</definedName>
    <definedName name="_xlnm.Print_Titles" localSheetId="0">'doc1'!$3:$5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40" i="1" l="1"/>
  <c r="R40" i="1"/>
  <c r="Q40" i="1"/>
  <c r="P40" i="1"/>
  <c r="O40" i="1"/>
  <c r="N40" i="1"/>
  <c r="M40" i="1"/>
  <c r="L40" i="1"/>
  <c r="K40" i="1"/>
  <c r="J40" i="1"/>
  <c r="T74" i="1"/>
  <c r="T73" i="1"/>
  <c r="T72" i="1"/>
  <c r="J22" i="1"/>
  <c r="S22" i="1"/>
  <c r="R22" i="1"/>
  <c r="Q22" i="1"/>
  <c r="P22" i="1"/>
  <c r="O22" i="1"/>
  <c r="N22" i="1"/>
  <c r="M22" i="1"/>
  <c r="L22" i="1"/>
  <c r="K22" i="1"/>
  <c r="T39" i="1"/>
  <c r="T38" i="1"/>
  <c r="T71" i="1"/>
  <c r="T70" i="1"/>
  <c r="T69" i="1"/>
  <c r="T68" i="1"/>
  <c r="T67" i="1"/>
  <c r="T66" i="1"/>
  <c r="T65" i="1"/>
  <c r="T64" i="1"/>
  <c r="T63" i="1"/>
  <c r="T62" i="1"/>
  <c r="T61" i="1"/>
  <c r="T60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K10" i="1"/>
  <c r="K14" i="1"/>
  <c r="K19" i="1"/>
  <c r="K17" i="1" s="1"/>
  <c r="K8" i="1" l="1"/>
  <c r="K7" i="1"/>
  <c r="K21" i="1"/>
  <c r="K9" i="1"/>
  <c r="S10" i="1"/>
  <c r="R10" i="1"/>
  <c r="Q10" i="1"/>
  <c r="P10" i="1"/>
  <c r="O10" i="1"/>
  <c r="N10" i="1"/>
  <c r="M10" i="1"/>
  <c r="L10" i="1"/>
  <c r="J10" i="1"/>
  <c r="T13" i="1"/>
  <c r="S14" i="1"/>
  <c r="R14" i="1"/>
  <c r="Q14" i="1"/>
  <c r="P14" i="1"/>
  <c r="O14" i="1"/>
  <c r="N14" i="1"/>
  <c r="M14" i="1"/>
  <c r="L14" i="1"/>
  <c r="T11" i="1"/>
  <c r="T12" i="1"/>
  <c r="T20" i="1"/>
  <c r="T19" i="1" s="1"/>
  <c r="T17" i="1" s="1"/>
  <c r="T23" i="1"/>
  <c r="T22" i="1" s="1"/>
  <c r="T41" i="1"/>
  <c r="T40" i="1" s="1"/>
  <c r="J14" i="1"/>
  <c r="J8" i="1" s="1"/>
  <c r="S19" i="1"/>
  <c r="S17" i="1" s="1"/>
  <c r="R19" i="1"/>
  <c r="R17" i="1" s="1"/>
  <c r="Q19" i="1"/>
  <c r="Q17" i="1" s="1"/>
  <c r="P19" i="1"/>
  <c r="P17" i="1" s="1"/>
  <c r="O19" i="1"/>
  <c r="O17" i="1" s="1"/>
  <c r="N19" i="1"/>
  <c r="N17" i="1" s="1"/>
  <c r="M19" i="1"/>
  <c r="M17" i="1" s="1"/>
  <c r="L19" i="1"/>
  <c r="L17" i="1" s="1"/>
  <c r="J19" i="1"/>
  <c r="J17" i="1" s="1"/>
  <c r="K6" i="1" l="1"/>
  <c r="S7" i="1"/>
  <c r="J9" i="1"/>
  <c r="T10" i="1"/>
  <c r="O7" i="1"/>
  <c r="P21" i="1"/>
  <c r="Q21" i="1"/>
  <c r="R21" i="1"/>
  <c r="S21" i="1"/>
  <c r="L7" i="1"/>
  <c r="T14" i="1"/>
  <c r="L21" i="1"/>
  <c r="S9" i="1"/>
  <c r="N9" i="1"/>
  <c r="L8" i="1"/>
  <c r="M8" i="1"/>
  <c r="N7" i="1"/>
  <c r="O9" i="1"/>
  <c r="J7" i="1"/>
  <c r="P9" i="1"/>
  <c r="R8" i="1"/>
  <c r="S8" i="1"/>
  <c r="M7" i="1"/>
  <c r="O8" i="1"/>
  <c r="Q9" i="1"/>
  <c r="P7" i="1"/>
  <c r="R9" i="1"/>
  <c r="Q8" i="1"/>
  <c r="J21" i="1"/>
  <c r="M9" i="1"/>
  <c r="M21" i="1"/>
  <c r="N21" i="1"/>
  <c r="N8" i="1"/>
  <c r="O21" i="1"/>
  <c r="R7" i="1"/>
  <c r="L9" i="1"/>
  <c r="P8" i="1"/>
  <c r="Q7" i="1"/>
  <c r="S6" i="1" l="1"/>
  <c r="T8" i="1"/>
  <c r="O6" i="1"/>
  <c r="L6" i="1"/>
  <c r="M6" i="1"/>
  <c r="J6" i="1"/>
  <c r="P6" i="1"/>
  <c r="R6" i="1"/>
  <c r="T21" i="1"/>
  <c r="T7" i="1"/>
  <c r="T9" i="1"/>
  <c r="N6" i="1"/>
  <c r="Q6" i="1"/>
  <c r="T6" i="1" l="1"/>
</calcChain>
</file>

<file path=xl/sharedStrings.xml><?xml version="1.0" encoding="utf-8"?>
<sst xmlns="http://schemas.openxmlformats.org/spreadsheetml/2006/main" count="207" uniqueCount="161">
  <si>
    <t>Wykaz przedsięwzięć do WPF</t>
  </si>
  <si>
    <t>L.p.</t>
  </si>
  <si>
    <t>Nazwa i cel</t>
  </si>
  <si>
    <t>Jednostka odpowiedzialna lub koordynująca</t>
  </si>
  <si>
    <t>Okres realizacji</t>
  </si>
  <si>
    <t>Łączne nakłady finansowe</t>
  </si>
  <si>
    <t>Limit 2024</t>
  </si>
  <si>
    <t>od</t>
  </si>
  <si>
    <t>do</t>
  </si>
  <si>
    <t>Wydatki na przedsięwzięcia-ogółem (1.1+1.2+1.3)</t>
  </si>
  <si>
    <t>1.a</t>
  </si>
  <si>
    <t>- wydatki bieżące</t>
  </si>
  <si>
    <t>1.b</t>
  </si>
  <si>
    <t>- wydatki majątkowe</t>
  </si>
  <si>
    <t>1.1</t>
  </si>
  <si>
    <t>Wydatki na programy, projekty lub zadania związane z programami realizowanymi z udziałem środków, o których mowa w art.5 ust.1 pkt 2 i 3 ustawy z dnia 27 sierpnia 2009.r. o finansach publicznych (Dz.U.Nr 157, poz.1240,z późn.zm.), z tego:</t>
  </si>
  <si>
    <t>1.1.1</t>
  </si>
  <si>
    <t>Urząd Miasta/Referat Księg./Referat Inwestycji</t>
  </si>
  <si>
    <t>Urząd Miasta/wydatki</t>
  </si>
  <si>
    <t>1.1.1.15</t>
  </si>
  <si>
    <t>Miejski Ośrodek Pomocy Społecznej</t>
  </si>
  <si>
    <t>Limit 2025</t>
  </si>
  <si>
    <t>Limit 2026</t>
  </si>
  <si>
    <t>Limit 2027</t>
  </si>
  <si>
    <t>Limit 2028</t>
  </si>
  <si>
    <t>Limit 2029</t>
  </si>
  <si>
    <t>Limit 2030</t>
  </si>
  <si>
    <t>Limit 2031</t>
  </si>
  <si>
    <t>Limit 2032</t>
  </si>
  <si>
    <t>Limit zobowiązań</t>
  </si>
  <si>
    <t>1.1.2</t>
  </si>
  <si>
    <t>1.1.2.2</t>
  </si>
  <si>
    <t>Modernizacja oświetlenia ulicznego - modernzacja oświetlenia</t>
  </si>
  <si>
    <t>Urząd Miasta/W.Inżynierii/ZDiZ</t>
  </si>
  <si>
    <t>1.1.2.11</t>
  </si>
  <si>
    <t>1.2</t>
  </si>
  <si>
    <t>Wydatki na programy, projekty lub zadania związane z umowami partnerstwa publiczno-prywatnego, z tego:</t>
  </si>
  <si>
    <t>1.2.1</t>
  </si>
  <si>
    <t>1.2.2</t>
  </si>
  <si>
    <t>1.2.2.1</t>
  </si>
  <si>
    <t>Kompleksowa modernizacja energetyczna budynków użyteczności publicznej w Sopocie - ograniczenie strat ciepła</t>
  </si>
  <si>
    <t>1.3</t>
  </si>
  <si>
    <t>Wydatki na programy, projekty lub zadania pozostałe (inne niż wymienione w pkt 1.1 i 1.2),z tego</t>
  </si>
  <si>
    <t>1.3.1</t>
  </si>
  <si>
    <t>Urząd Miasta</t>
  </si>
  <si>
    <t>1.3.1.10</t>
  </si>
  <si>
    <t>1.3.1.14</t>
  </si>
  <si>
    <t>Urząd Miasta /W.Inżynierii</t>
  </si>
  <si>
    <t>Urząd Miasta/Referat Księg./Referat Zdrowia</t>
  </si>
  <si>
    <t>1.3.1.21</t>
  </si>
  <si>
    <t>1.3.2</t>
  </si>
  <si>
    <t>1.3.2.2</t>
  </si>
  <si>
    <t>1.3.2.5</t>
  </si>
  <si>
    <t>1.3.2.8</t>
  </si>
  <si>
    <t>Rewitalizacja terenu ujęcia wody przy ul. Bitwy Pod Płowcami "Błonie" - Rewitalizacja terenu ujęcia wody przy ul. Bitwy Pod Płowcami "Błonie"</t>
  </si>
  <si>
    <t>Miejski Ośrodek Sportu i Rekreacji</t>
  </si>
  <si>
    <t>1.3.2.19</t>
  </si>
  <si>
    <t>Budownictwo komunalne - projektowanie i realizacja zadania</t>
  </si>
  <si>
    <t>Prowadzenie Sopockiego Centrum Organizacji Pozarządowych</t>
  </si>
  <si>
    <t>Wspieranie procesu dorastania dzieci i młodzieży z terenu miasta Sopotu</t>
  </si>
  <si>
    <t>Adaptacja platformy KWIDO celem opracowania nowego sposobu świadczenia usług publicznych opieki nad osobami starszymi i osłabionymi chorobami</t>
  </si>
  <si>
    <t>Projekt POIŚ -Zagospodarowanie wód opadowych w zlewniach cieków i kanałów zlokalizowanych na terenie miasta Sopotu - etap II</t>
  </si>
  <si>
    <t>1.3.1.26</t>
  </si>
  <si>
    <t>1.3.1.27</t>
  </si>
  <si>
    <t>Miejski Ośrodek Pomocy Społecznej/Wydział Zdrowia</t>
  </si>
  <si>
    <t>Programy polityki zdrowotnej aktualnie trwające</t>
  </si>
  <si>
    <t>Programy wsparcia zdrowia psychicznego</t>
  </si>
  <si>
    <t>Dokapitalizowanie spólki Pomorskie Centrum Reumatologiczne</t>
  </si>
  <si>
    <t>1.3.2.26</t>
  </si>
  <si>
    <t>1.3.1.28</t>
  </si>
  <si>
    <t>1.3.1.29</t>
  </si>
  <si>
    <t>Muzeum Opera Leśna</t>
  </si>
  <si>
    <t>1.3.2.31</t>
  </si>
  <si>
    <t>1.3.2.33</t>
  </si>
  <si>
    <t>Rozwój systemu selektywnego zbierania odpadów komunalnych w Sopocie - I etap r.90003</t>
  </si>
  <si>
    <t>1.3.2.34</t>
  </si>
  <si>
    <t>Cyfryzacja dokumentów planistycznych</t>
  </si>
  <si>
    <t>Sopot Miastem Rzeźby (w tym konkurs Balitc Horizons)</t>
  </si>
  <si>
    <t>1.3.1.32</t>
  </si>
  <si>
    <t>1.3.1.25</t>
  </si>
  <si>
    <t>1.3.1.33</t>
  </si>
  <si>
    <t>Projekt TABASCO</t>
  </si>
  <si>
    <t>Świadczenie usług opiekuńczych w miejscu zamieszkania</t>
  </si>
  <si>
    <t>Świadczenie usług opiekuńczych w ośrodkach wsparcia</t>
  </si>
  <si>
    <t>Budowa ul Smolnej</t>
  </si>
  <si>
    <t>Rozbudowa z przebudową Przedszkola nr 12</t>
  </si>
  <si>
    <t>Zapewnienie schronienia i wyżywienia. Zapewnienie schronienia - ogrzewalnia (bezdomni) - opieka społeczna</t>
  </si>
  <si>
    <t>1.3.2.37</t>
  </si>
  <si>
    <t>1.3.2.38</t>
  </si>
  <si>
    <t>1.3.2.39</t>
  </si>
  <si>
    <t>1.3.1.11</t>
  </si>
  <si>
    <t>1.1.1.24</t>
  </si>
  <si>
    <t>1.3.2.40</t>
  </si>
  <si>
    <t>Obserwatorium astronomiczne</t>
  </si>
  <si>
    <t xml:space="preserve">Rozwój sieci światłowodowej wraz z rozbudową monitoringu miejskiego - usprawnienie telekomunikacji </t>
  </si>
  <si>
    <t>klas.rozdział.</t>
  </si>
  <si>
    <t>DPS</t>
  </si>
  <si>
    <t>1.3.1.35</t>
  </si>
  <si>
    <t>Świadczenia zdrowotne w zakresie pielęgniarskiej opieki długoterminowej dla mieszkańców Sopotu.</t>
  </si>
  <si>
    <t>1.3.1.36</t>
  </si>
  <si>
    <t>1.3.2.42</t>
  </si>
  <si>
    <t>Wykonanie dokumentacji projektowo-kosztorysowej termomodernizacji budynku Zakładu Opieki Zdrowotnej położonego przy ul. Chrobrego w Sopocie</t>
  </si>
  <si>
    <t>Prowadzenie zespołu mieszkań wspieranych</t>
  </si>
  <si>
    <t>1.3.2.44</t>
  </si>
  <si>
    <t>1.3.2.45</t>
  </si>
  <si>
    <t>1.3.2.46</t>
  </si>
  <si>
    <t>1.3.2.47</t>
  </si>
  <si>
    <t>Dokapitalizowanie spółki Aqua Sopot</t>
  </si>
  <si>
    <t>Infrastruktura Kultury (Opera Lesna - wystawa i Muzeum)</t>
  </si>
  <si>
    <t>Dotacja na konserwację zabytków</t>
  </si>
  <si>
    <t>1.3.1.37</t>
  </si>
  <si>
    <t>Budowa węzłą integracyjnego przy SKM Wyścigi wraz z budową ul. Torowej</t>
  </si>
  <si>
    <t>ZDiZ</t>
  </si>
  <si>
    <t>Poprawa efektywności energetycznej z uwzględnieniem OZE w budynkach użytecności publicznej w uzdrowiskowej Gminie Miasta Sopotu</t>
  </si>
  <si>
    <t>Prowadzenie środowiskowych Domu Samopomocy i Klubów</t>
  </si>
  <si>
    <t>1.3.1.38</t>
  </si>
  <si>
    <t>Świadczenie usług opiekuńczych w miejscu zamieszkania dla mieszkańców Sopotu</t>
  </si>
  <si>
    <t>MOPS</t>
  </si>
  <si>
    <t>Zakup nieruchomości z przeznaczeniem na przeniesienie ogródków działkowych z ul. Bitwy Pod Płowcami r.70005 (ew. ul Torowa)</t>
  </si>
  <si>
    <t>Akredytacja Erasmus +</t>
  </si>
  <si>
    <t>System roweru meropolitalnego (Mevo)</t>
  </si>
  <si>
    <t>Projekt FEnIKS 2021-2027 - ROZWÓJ MIEJSKIEGO SYSTEMU GOSPODAROWANIA WODAMI OPADOWYMI W SOPOCIE – ETAP I, w tym: wykonanie oczka wodnego na terenie skweru pomiędzy ul. Armii Krajowej a Al. Niepodległości, budowa kd na terenie parkingu przy UMS</t>
  </si>
  <si>
    <t>Rozbudowa miejskiego systemu odprowadzania wód opadowych w rejonie ulic Okrzei, Karlikowskiej, Skarpowej, Bitwy pod Płowcami i Na Wydmach</t>
  </si>
  <si>
    <t>Urząd Miasta/W.Strategii/ZDiZ</t>
  </si>
  <si>
    <t>Przebudowa Potoku Karlikowskiego na odcinku od Stawu Reja do Al.. Niepodległości (w związku z planowaną budowąbudynków komunalnych na istn. parkingu przy ul. Reja)</t>
  </si>
  <si>
    <t>Przebudowa Potoku Karlikowskiego na odcinku od Al. Niepodległości do torów PKP w rejonie ul. Torowej</t>
  </si>
  <si>
    <t>Odkrycie Potoku Karlikowskiego na terenie skweru przy ul. Króla Jana Kazimierza</t>
  </si>
  <si>
    <t>Budowa systemu monitoringumiejskiego systemu gospodarowania wodami opadowymi</t>
  </si>
  <si>
    <t>Budowa ulicy Torowej</t>
  </si>
  <si>
    <t>Urząd Miasta/ZDiZ</t>
  </si>
  <si>
    <t>Budowa ulicy Goyki</t>
  </si>
  <si>
    <t>Budowa ulic Pułaskiego/ Bema</t>
  </si>
  <si>
    <t>Naprawa muru Czyżewskiego/ Chmielewskiego</t>
  </si>
  <si>
    <t>Budowa ulicy Emilii Plater/ Na Wydmach</t>
  </si>
  <si>
    <t>Przebudowa ul. Powstańców Warszawy od ul. Ceynowy do Budzysza</t>
  </si>
  <si>
    <t>Rowerowy maj</t>
  </si>
  <si>
    <t>Programy profilaktyki uzależnień</t>
  </si>
  <si>
    <t>1.3.1.39</t>
  </si>
  <si>
    <t>1.3.1.40</t>
  </si>
  <si>
    <t>1.3.2.48</t>
  </si>
  <si>
    <t>1.3.2.49</t>
  </si>
  <si>
    <t>1.3.2.50</t>
  </si>
  <si>
    <t>1.3.2.51</t>
  </si>
  <si>
    <t>1.3.2.52</t>
  </si>
  <si>
    <t>1.3.2.53</t>
  </si>
  <si>
    <t>1.3.2.54</t>
  </si>
  <si>
    <t>1.3.2.55</t>
  </si>
  <si>
    <t>1.3.2.56</t>
  </si>
  <si>
    <t>1.3.2.57</t>
  </si>
  <si>
    <t>1.3.2.58</t>
  </si>
  <si>
    <t>1.3.2.59</t>
  </si>
  <si>
    <t>Energooszczędne Centrum Usług Komunalnych z PSZOK (Punkt Selektywnej Zbiórki Odpadów Komunalnych - dokumentacja</t>
  </si>
  <si>
    <t>Termomodernizacja i przebudowa budynku ratusza - dokumentacja i realizacja zadania - odnowa budynku\</t>
  </si>
  <si>
    <t xml:space="preserve">załącznik nr 2 do Uchwały  Nr                                  Rady Miasta Sopotu </t>
  </si>
  <si>
    <t>1.3.2.60</t>
  </si>
  <si>
    <t>1.3.2.61</t>
  </si>
  <si>
    <t>Urzad Miasta/W.Architektury</t>
  </si>
  <si>
    <t>Projekt termomodernizacji i remontu tarasu wschodniego budynku Muzeum Sopotu</t>
  </si>
  <si>
    <t>Plan Ogólny - prace planistyczne dot zagospodarowania przestrzennego</t>
  </si>
  <si>
    <t>1.3.2.62</t>
  </si>
  <si>
    <t>Rozbudowa, modernizacja i obsługa systemu zarządzania energią w miejskich budynkach użyteczności publicznej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</si>
</sst>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9" x14ac:knownFonts="1">
    <font>
      <sz val="8"/>
      <color indexed="8"/>
      <name val="Arial"/>
      <charset val="204"/>
    </font>
    <font>
      <sz val="10"/>
      <color indexed="8"/>
      <name val="Arial"/>
      <family val="2"/>
      <charset val="238"/>
    </font>
    <font>
      <b/>
      <i/>
      <sz val="16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i/>
      <sz val="8"/>
      <color indexed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0"/>
        <bgColor indexed="0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1">
    <xf numFmtId="0" fontId="0" fillId="0" borderId="0" applyNumberFormat="0" applyFill="0" applyBorder="0" applyAlignment="0" applyProtection="0">
      <alignment vertical="top"/>
    </xf>
  </cellStyleXfs>
  <cellXfs count="79">
    <xf numFmtId="0" fontId="1" fillId="0" borderId="0" xfId="0" applyNumberFormat="1" applyFont="1" applyFill="1" applyBorder="1" applyAlignment="1" applyProtection="1">
      <alignment horizontal="left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left" vertical="center"/>
      <protection locked="0"/>
    </xf>
    <xf numFmtId="164" fontId="5" fillId="2" borderId="5" xfId="0" applyNumberFormat="1" applyFont="1" applyFill="1" applyBorder="1" applyAlignment="1" applyProtection="1">
      <alignment horizontal="righ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164" fontId="5" fillId="3" borderId="5" xfId="0" applyNumberFormat="1" applyFont="1" applyFill="1" applyBorder="1" applyAlignment="1" applyProtection="1">
      <alignment horizontal="right" vertical="center"/>
      <protection locked="0"/>
    </xf>
    <xf numFmtId="164" fontId="5" fillId="2" borderId="6" xfId="0" applyNumberFormat="1" applyFont="1" applyFill="1" applyBorder="1" applyAlignment="1" applyProtection="1">
      <alignment horizontal="right" vertical="center"/>
      <protection locked="0"/>
    </xf>
    <xf numFmtId="0" fontId="7" fillId="2" borderId="2" xfId="0" applyFont="1" applyFill="1" applyBorder="1" applyAlignment="1" applyProtection="1">
      <alignment horizontal="left" vertical="center" wrapText="1"/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  <xf numFmtId="164" fontId="7" fillId="2" borderId="6" xfId="0" applyNumberFormat="1" applyFont="1" applyFill="1" applyBorder="1" applyAlignment="1" applyProtection="1">
      <alignment horizontal="right" vertical="center"/>
      <protection locked="0"/>
    </xf>
    <xf numFmtId="164" fontId="7" fillId="2" borderId="5" xfId="0" applyNumberFormat="1" applyFont="1" applyFill="1" applyBorder="1" applyAlignment="1" applyProtection="1">
      <alignment horizontal="right" vertical="center"/>
      <protection locked="0"/>
    </xf>
    <xf numFmtId="164" fontId="5" fillId="3" borderId="6" xfId="0" applyNumberFormat="1" applyFont="1" applyFill="1" applyBorder="1" applyAlignment="1" applyProtection="1">
      <alignment horizontal="righ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5" fillId="2" borderId="11" xfId="0" applyFont="1" applyFill="1" applyBorder="1" applyAlignment="1" applyProtection="1">
      <alignment horizontal="left" vertical="center"/>
      <protection locked="0"/>
    </xf>
    <xf numFmtId="0" fontId="5" fillId="2" borderId="12" xfId="0" applyFont="1" applyFill="1" applyBorder="1" applyAlignment="1" applyProtection="1">
      <alignment horizontal="left" vertical="center"/>
      <protection locked="0"/>
    </xf>
    <xf numFmtId="0" fontId="5" fillId="3" borderId="12" xfId="0" applyFont="1" applyFill="1" applyBorder="1" applyAlignment="1" applyProtection="1">
      <alignment horizontal="left" vertical="center"/>
      <protection locked="0"/>
    </xf>
    <xf numFmtId="0" fontId="7" fillId="2" borderId="12" xfId="0" applyFont="1" applyFill="1" applyBorder="1" applyAlignment="1" applyProtection="1">
      <alignment horizontal="left" vertical="center"/>
      <protection locked="0"/>
    </xf>
    <xf numFmtId="0" fontId="7" fillId="2" borderId="13" xfId="0" applyFont="1" applyFill="1" applyBorder="1" applyAlignment="1" applyProtection="1">
      <alignment horizontal="left" vertical="center"/>
      <protection locked="0"/>
    </xf>
    <xf numFmtId="164" fontId="7" fillId="2" borderId="14" xfId="0" applyNumberFormat="1" applyFont="1" applyFill="1" applyBorder="1" applyAlignment="1" applyProtection="1">
      <alignment horizontal="right" vertical="center"/>
      <protection locked="0"/>
    </xf>
    <xf numFmtId="164" fontId="7" fillId="2" borderId="15" xfId="0" applyNumberFormat="1" applyFont="1" applyFill="1" applyBorder="1" applyAlignment="1" applyProtection="1">
      <alignment horizontal="right" vertical="center"/>
      <protection locked="0"/>
    </xf>
    <xf numFmtId="164" fontId="7" fillId="0" borderId="5" xfId="0" applyNumberFormat="1" applyFont="1" applyFill="1" applyBorder="1" applyAlignment="1" applyProtection="1">
      <alignment horizontal="right" vertical="center"/>
      <protection locked="0"/>
    </xf>
    <xf numFmtId="164" fontId="7" fillId="0" borderId="6" xfId="0" applyNumberFormat="1" applyFont="1" applyFill="1" applyBorder="1" applyAlignment="1" applyProtection="1">
      <alignment horizontal="right" vertical="center"/>
      <protection locked="0"/>
    </xf>
    <xf numFmtId="0" fontId="7" fillId="2" borderId="9" xfId="0" applyFont="1" applyFill="1" applyBorder="1" applyAlignment="1" applyProtection="1">
      <alignment horizontal="left" vertical="center" wrapText="1"/>
      <protection locked="0"/>
    </xf>
    <xf numFmtId="0" fontId="7" fillId="2" borderId="9" xfId="0" applyFont="1" applyFill="1" applyBorder="1" applyAlignment="1" applyProtection="1">
      <alignment horizontal="center" vertical="center"/>
      <protection locked="0"/>
    </xf>
    <xf numFmtId="164" fontId="7" fillId="2" borderId="8" xfId="0" applyNumberFormat="1" applyFont="1" applyFill="1" applyBorder="1" applyAlignment="1" applyProtection="1">
      <alignment horizontal="right" vertical="center"/>
      <protection locked="0"/>
    </xf>
    <xf numFmtId="164" fontId="7" fillId="2" borderId="2" xfId="0" applyNumberFormat="1" applyFont="1" applyFill="1" applyBorder="1" applyAlignment="1" applyProtection="1">
      <alignment horizontal="right" vertical="center"/>
      <protection locked="0"/>
    </xf>
    <xf numFmtId="164" fontId="7" fillId="0" borderId="8" xfId="0" applyNumberFormat="1" applyFont="1" applyFill="1" applyBorder="1" applyAlignment="1" applyProtection="1">
      <alignment horizontal="right" vertical="center"/>
      <protection locked="0"/>
    </xf>
    <xf numFmtId="164" fontId="7" fillId="0" borderId="2" xfId="0" applyNumberFormat="1" applyFont="1" applyFill="1" applyBorder="1" applyAlignment="1" applyProtection="1">
      <alignment horizontal="right" vertical="center"/>
      <protection locked="0"/>
    </xf>
    <xf numFmtId="164" fontId="5" fillId="0" borderId="6" xfId="0" applyNumberFormat="1" applyFont="1" applyFill="1" applyBorder="1" applyAlignment="1" applyProtection="1">
      <alignment horizontal="right" vertical="center"/>
      <protection locked="0"/>
    </xf>
    <xf numFmtId="164" fontId="7" fillId="0" borderId="14" xfId="0" applyNumberFormat="1" applyFont="1" applyFill="1" applyBorder="1" applyAlignment="1" applyProtection="1">
      <alignment horizontal="right" vertical="center"/>
      <protection locked="0"/>
    </xf>
    <xf numFmtId="0" fontId="7" fillId="0" borderId="12" xfId="0" applyFont="1" applyFill="1" applyBorder="1" applyAlignment="1" applyProtection="1">
      <alignment horizontal="left" vertical="center"/>
      <protection locked="0"/>
    </xf>
    <xf numFmtId="0" fontId="5" fillId="0" borderId="12" xfId="0" applyFont="1" applyFill="1" applyBorder="1" applyAlignment="1" applyProtection="1">
      <alignment horizontal="left" vertical="center"/>
      <protection locked="0"/>
    </xf>
    <xf numFmtId="0" fontId="7" fillId="0" borderId="2" xfId="0" applyFont="1" applyFill="1" applyBorder="1" applyAlignment="1" applyProtection="1">
      <alignment horizontal="left" vertical="center"/>
      <protection locked="0"/>
    </xf>
    <xf numFmtId="0" fontId="7" fillId="2" borderId="4" xfId="0" applyFont="1" applyFill="1" applyBorder="1" applyAlignment="1" applyProtection="1">
      <alignment horizontal="left" vertical="center" wrapText="1"/>
      <protection locked="0"/>
    </xf>
    <xf numFmtId="164" fontId="5" fillId="0" borderId="5" xfId="0" applyNumberFormat="1" applyFont="1" applyFill="1" applyBorder="1" applyAlignment="1" applyProtection="1">
      <alignment horizontal="right" vertical="center"/>
      <protection locked="0"/>
    </xf>
    <xf numFmtId="0" fontId="7" fillId="0" borderId="2" xfId="0" applyFont="1" applyFill="1" applyBorder="1" applyAlignment="1" applyProtection="1">
      <alignment horizontal="center" vertical="center"/>
      <protection locked="0"/>
    </xf>
    <xf numFmtId="164" fontId="7" fillId="0" borderId="18" xfId="0" applyNumberFormat="1" applyFont="1" applyFill="1" applyBorder="1" applyAlignment="1" applyProtection="1">
      <alignment horizontal="right" vertical="center"/>
      <protection locked="0"/>
    </xf>
    <xf numFmtId="164" fontId="7" fillId="0" borderId="19" xfId="0" applyNumberFormat="1" applyFont="1" applyFill="1" applyBorder="1" applyAlignment="1" applyProtection="1">
      <alignment horizontal="right" vertical="center"/>
      <protection locked="0"/>
    </xf>
    <xf numFmtId="164" fontId="5" fillId="4" borderId="6" xfId="0" applyNumberFormat="1" applyFont="1" applyFill="1" applyBorder="1" applyAlignment="1" applyProtection="1">
      <alignment horizontal="right" vertical="center"/>
      <protection locked="0"/>
    </xf>
    <xf numFmtId="0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22" xfId="0" applyFont="1" applyFill="1" applyBorder="1" applyAlignment="1" applyProtection="1">
      <alignment horizontal="center" vertical="center"/>
      <protection locked="0"/>
    </xf>
    <xf numFmtId="0" fontId="5" fillId="2" borderId="27" xfId="0" applyFont="1" applyFill="1" applyBorder="1" applyAlignment="1" applyProtection="1">
      <alignment horizontal="left" vertical="center"/>
      <protection locked="0"/>
    </xf>
    <xf numFmtId="0" fontId="5" fillId="2" borderId="28" xfId="0" applyFont="1" applyFill="1" applyBorder="1" applyAlignment="1" applyProtection="1">
      <alignment horizontal="left" vertical="center"/>
      <protection locked="0"/>
    </xf>
    <xf numFmtId="0" fontId="1" fillId="0" borderId="10" xfId="0" applyNumberFormat="1" applyFont="1" applyFill="1" applyBorder="1" applyAlignment="1" applyProtection="1">
      <alignment horizontal="left" vertical="top" wrapText="1"/>
      <protection locked="0"/>
    </xf>
    <xf numFmtId="0" fontId="1" fillId="0" borderId="11" xfId="0" applyNumberFormat="1" applyFont="1" applyFill="1" applyBorder="1" applyAlignment="1" applyProtection="1">
      <alignment horizontal="left" vertical="top" wrapText="1"/>
      <protection locked="0"/>
    </xf>
    <xf numFmtId="0" fontId="1" fillId="0" borderId="9" xfId="0" applyNumberFormat="1" applyFont="1" applyFill="1" applyBorder="1" applyAlignment="1" applyProtection="1">
      <alignment horizontal="center" vertical="top" wrapText="1"/>
      <protection locked="0"/>
    </xf>
    <xf numFmtId="0" fontId="3" fillId="0" borderId="0" xfId="0" applyNumberFormat="1" applyFont="1" applyFill="1" applyBorder="1" applyAlignment="1" applyProtection="1">
      <alignment horizontal="left" vertical="center"/>
      <protection locked="0"/>
    </xf>
    <xf numFmtId="164" fontId="7" fillId="2" borderId="13" xfId="0" applyNumberFormat="1" applyFont="1" applyFill="1" applyBorder="1" applyAlignment="1" applyProtection="1">
      <alignment horizontal="right" vertical="center"/>
      <protection locked="0"/>
    </xf>
    <xf numFmtId="0" fontId="7" fillId="0" borderId="2" xfId="0" applyFont="1" applyFill="1" applyBorder="1" applyAlignment="1" applyProtection="1">
      <alignment horizontal="left" vertical="center" wrapText="1"/>
      <protection locked="0"/>
    </xf>
    <xf numFmtId="164" fontId="7" fillId="0" borderId="15" xfId="0" applyNumberFormat="1" applyFont="1" applyFill="1" applyBorder="1" applyAlignment="1" applyProtection="1">
      <alignment horizontal="right" vertical="center"/>
      <protection locked="0"/>
    </xf>
    <xf numFmtId="164" fontId="7" fillId="0" borderId="17" xfId="0" applyNumberFormat="1" applyFont="1" applyFill="1" applyBorder="1" applyAlignment="1" applyProtection="1">
      <alignment horizontal="right" vertical="center"/>
      <protection locked="0"/>
    </xf>
    <xf numFmtId="164" fontId="7" fillId="0" borderId="29" xfId="0" applyNumberFormat="1" applyFont="1" applyFill="1" applyBorder="1" applyAlignment="1" applyProtection="1">
      <alignment horizontal="right" vertical="center"/>
      <protection locked="0"/>
    </xf>
    <xf numFmtId="164" fontId="1" fillId="0" borderId="0" xfId="0" applyNumberFormat="1" applyFont="1" applyFill="1" applyBorder="1" applyAlignment="1" applyProtection="1">
      <protection locked="0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left" vertical="center"/>
      <protection locked="0"/>
    </xf>
    <xf numFmtId="0" fontId="1" fillId="0" borderId="20" xfId="0" applyNumberFormat="1" applyFont="1" applyFill="1" applyBorder="1" applyAlignment="1" applyProtection="1">
      <alignment horizontal="left" vertical="center"/>
      <protection locked="0"/>
    </xf>
    <xf numFmtId="0" fontId="1" fillId="0" borderId="16" xfId="0" applyNumberFormat="1" applyFont="1" applyFill="1" applyBorder="1" applyAlignment="1" applyProtection="1">
      <alignment horizontal="left" vertical="center"/>
      <protection locked="0"/>
    </xf>
    <xf numFmtId="0" fontId="5" fillId="2" borderId="21" xfId="0" applyFont="1" applyFill="1" applyBorder="1" applyAlignment="1" applyProtection="1">
      <alignment horizontal="center" vertical="center"/>
      <protection locked="0"/>
    </xf>
    <xf numFmtId="0" fontId="6" fillId="0" borderId="22" xfId="0" applyNumberFormat="1" applyFont="1" applyFill="1" applyBorder="1" applyAlignment="1" applyProtection="1">
      <alignment horizontal="center" vertical="center"/>
      <protection locked="0"/>
    </xf>
    <xf numFmtId="0" fontId="5" fillId="2" borderId="23" xfId="0" applyFont="1" applyFill="1" applyBorder="1" applyAlignment="1" applyProtection="1">
      <alignment horizontal="center" vertical="center" wrapText="1"/>
      <protection locked="0"/>
    </xf>
    <xf numFmtId="0" fontId="6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4" xfId="0" applyNumberFormat="1" applyFont="1" applyFill="1" applyBorder="1" applyAlignment="1" applyProtection="1">
      <alignment horizontal="left" vertical="center" wrapText="1"/>
      <protection locked="0"/>
    </xf>
    <xf numFmtId="0" fontId="1" fillId="0" borderId="0" xfId="0" applyNumberFormat="1" applyFont="1" applyFill="1" applyBorder="1" applyAlignment="1" applyProtection="1">
      <alignment horizontal="left" vertical="center" wrapText="1"/>
      <protection locked="0"/>
    </xf>
    <xf numFmtId="0" fontId="1" fillId="0" borderId="25" xfId="0" applyNumberFormat="1" applyFont="1" applyFill="1" applyBorder="1" applyAlignment="1" applyProtection="1">
      <alignment horizontal="left" vertical="center" wrapText="1"/>
      <protection locked="0"/>
    </xf>
    <xf numFmtId="0" fontId="1" fillId="0" borderId="26" xfId="0" applyNumberFormat="1" applyFont="1" applyFill="1" applyBorder="1" applyAlignment="1" applyProtection="1">
      <alignment horizontal="left" vertical="center" wrapText="1"/>
      <protection locked="0"/>
    </xf>
    <xf numFmtId="0" fontId="5" fillId="3" borderId="4" xfId="0" applyFont="1" applyFill="1" applyBorder="1" applyAlignment="1" applyProtection="1">
      <alignment horizontal="left" vertical="center"/>
      <protection locked="0"/>
    </xf>
    <xf numFmtId="0" fontId="8" fillId="2" borderId="9" xfId="0" applyFont="1" applyFill="1" applyBorder="1" applyAlignment="1" applyProtection="1">
      <alignment horizontal="center" vertical="center" wrapText="1"/>
      <protection locked="0"/>
    </xf>
    <xf numFmtId="0" fontId="4" fillId="0" borderId="9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3D3D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T171"/>
  <sheetViews>
    <sheetView showGridLines="0" tabSelected="1" zoomScale="90" zoomScaleNormal="90" workbookViewId="0">
      <selection activeCell="A16" sqref="A16"/>
    </sheetView>
  </sheetViews>
  <sheetFormatPr defaultRowHeight="12.75" x14ac:dyDescent="0.2"/>
  <cols>
    <col min="1" max="1" width="14.83203125" customWidth="1"/>
    <col min="2" max="2" width="12.1640625" customWidth="1"/>
    <col min="3" max="3" width="107.1640625" customWidth="1"/>
    <col min="4" max="4" width="9.6640625" customWidth="1"/>
    <col min="5" max="5" width="8.6640625" customWidth="1"/>
    <col min="6" max="6" width="8.33203125" customWidth="1"/>
    <col min="7" max="7" width="8.5" customWidth="1"/>
    <col min="8" max="8" width="11" customWidth="1"/>
    <col min="9" max="9" width="10.33203125" customWidth="1"/>
    <col min="10" max="10" width="15.83203125" customWidth="1"/>
    <col min="11" max="11" width="16.1640625" customWidth="1"/>
    <col min="12" max="12" width="17.5" customWidth="1"/>
    <col min="13" max="13" width="14.6640625" customWidth="1"/>
    <col min="14" max="14" width="15.5" customWidth="1"/>
    <col min="15" max="15" width="16.6640625" customWidth="1"/>
    <col min="16" max="19" width="12.83203125" customWidth="1"/>
    <col min="20" max="20" width="16.1640625" customWidth="1"/>
  </cols>
  <sheetData>
    <row r="1" spans="2:20" ht="15" customHeight="1" x14ac:dyDescent="0.2">
      <c r="C1" s="1"/>
      <c r="D1" s="1"/>
      <c r="E1" s="1"/>
      <c r="F1" s="1"/>
      <c r="G1" s="1"/>
      <c r="H1" s="1"/>
      <c r="I1" s="1"/>
      <c r="J1" s="1"/>
    </row>
    <row r="2" spans="2:20" ht="15" customHeight="1" x14ac:dyDescent="0.2">
      <c r="B2" s="2" t="s">
        <v>0</v>
      </c>
      <c r="C2" s="1"/>
      <c r="D2" s="1"/>
      <c r="E2" s="1"/>
      <c r="F2" s="1"/>
      <c r="G2" s="1"/>
      <c r="H2" s="1"/>
      <c r="I2" s="1"/>
      <c r="J2" s="1"/>
    </row>
    <row r="3" spans="2:20" ht="26.25" customHeight="1" x14ac:dyDescent="0.2">
      <c r="B3" s="56"/>
      <c r="L3" t="s">
        <v>153</v>
      </c>
    </row>
    <row r="4" spans="2:20" ht="15" customHeight="1" x14ac:dyDescent="0.2"/>
    <row r="5" spans="2:20" ht="42.75" customHeight="1" x14ac:dyDescent="0.2">
      <c r="B5" s="3" t="s">
        <v>1</v>
      </c>
      <c r="C5" s="4" t="s">
        <v>2</v>
      </c>
      <c r="D5" s="70" t="s">
        <v>3</v>
      </c>
      <c r="E5" s="71"/>
      <c r="F5" s="71"/>
      <c r="G5" s="55" t="s">
        <v>95</v>
      </c>
      <c r="H5" s="68" t="s">
        <v>4</v>
      </c>
      <c r="I5" s="69"/>
      <c r="J5" s="5" t="s">
        <v>5</v>
      </c>
      <c r="K5" s="6" t="s">
        <v>6</v>
      </c>
      <c r="L5" s="6" t="s">
        <v>21</v>
      </c>
      <c r="M5" s="6" t="s">
        <v>22</v>
      </c>
      <c r="N5" s="6" t="s">
        <v>23</v>
      </c>
      <c r="O5" s="6" t="s">
        <v>24</v>
      </c>
      <c r="P5" s="6" t="s">
        <v>25</v>
      </c>
      <c r="Q5" s="6" t="s">
        <v>26</v>
      </c>
      <c r="R5" s="6" t="s">
        <v>27</v>
      </c>
      <c r="S5" s="6" t="s">
        <v>28</v>
      </c>
      <c r="T5" s="7" t="s">
        <v>29</v>
      </c>
    </row>
    <row r="6" spans="2:20" ht="25.5" customHeight="1" x14ac:dyDescent="0.2">
      <c r="B6" s="23">
        <v>1</v>
      </c>
      <c r="C6" s="8" t="s">
        <v>9</v>
      </c>
      <c r="D6" s="72"/>
      <c r="E6" s="73"/>
      <c r="F6" s="73"/>
      <c r="G6" s="53"/>
      <c r="H6" s="50" t="s">
        <v>7</v>
      </c>
      <c r="I6" s="20" t="s">
        <v>8</v>
      </c>
      <c r="J6" s="12">
        <f>J7+J8</f>
        <v>493459097</v>
      </c>
      <c r="K6" s="9">
        <f t="shared" ref="K6:T6" si="0">K7+K8</f>
        <v>83756165</v>
      </c>
      <c r="L6" s="9">
        <f t="shared" si="0"/>
        <v>79086496</v>
      </c>
      <c r="M6" s="9">
        <f t="shared" si="0"/>
        <v>76385929</v>
      </c>
      <c r="N6" s="9">
        <f t="shared" si="0"/>
        <v>39160737</v>
      </c>
      <c r="O6" s="9">
        <f t="shared" si="0"/>
        <v>15618637</v>
      </c>
      <c r="P6" s="9">
        <f t="shared" si="0"/>
        <v>3262956</v>
      </c>
      <c r="Q6" s="9">
        <f t="shared" si="0"/>
        <v>2347100</v>
      </c>
      <c r="R6" s="9">
        <f t="shared" si="0"/>
        <v>2304000</v>
      </c>
      <c r="S6" s="9">
        <f t="shared" si="0"/>
        <v>2262900</v>
      </c>
      <c r="T6" s="9">
        <f t="shared" si="0"/>
        <v>304184920</v>
      </c>
    </row>
    <row r="7" spans="2:20" ht="25.5" customHeight="1" x14ac:dyDescent="0.2">
      <c r="B7" s="23" t="s">
        <v>10</v>
      </c>
      <c r="C7" s="8" t="s">
        <v>11</v>
      </c>
      <c r="D7" s="72"/>
      <c r="E7" s="73"/>
      <c r="F7" s="73"/>
      <c r="G7" s="53"/>
      <c r="H7" s="51"/>
      <c r="I7" s="21"/>
      <c r="J7" s="12">
        <f t="shared" ref="J7:T7" si="1">J10+J18+J22</f>
        <v>50432168</v>
      </c>
      <c r="K7" s="9">
        <f t="shared" si="1"/>
        <v>21798876</v>
      </c>
      <c r="L7" s="9">
        <f t="shared" si="1"/>
        <v>13110943</v>
      </c>
      <c r="M7" s="9">
        <f t="shared" si="1"/>
        <v>5730669</v>
      </c>
      <c r="N7" s="9">
        <f t="shared" si="1"/>
        <v>687237</v>
      </c>
      <c r="O7" s="9">
        <f t="shared" si="1"/>
        <v>687237</v>
      </c>
      <c r="P7" s="9">
        <f t="shared" si="1"/>
        <v>573656</v>
      </c>
      <c r="Q7" s="9">
        <f t="shared" si="1"/>
        <v>0</v>
      </c>
      <c r="R7" s="9">
        <f t="shared" si="1"/>
        <v>0</v>
      </c>
      <c r="S7" s="9">
        <f t="shared" si="1"/>
        <v>0</v>
      </c>
      <c r="T7" s="9">
        <f t="shared" si="1"/>
        <v>42588618</v>
      </c>
    </row>
    <row r="8" spans="2:20" ht="25.5" customHeight="1" x14ac:dyDescent="0.2">
      <c r="B8" s="23" t="s">
        <v>12</v>
      </c>
      <c r="C8" s="8" t="s">
        <v>13</v>
      </c>
      <c r="D8" s="74"/>
      <c r="E8" s="75"/>
      <c r="F8" s="75"/>
      <c r="G8" s="54"/>
      <c r="H8" s="52"/>
      <c r="I8" s="22"/>
      <c r="J8" s="12">
        <f>J14+J19+J40</f>
        <v>443026929</v>
      </c>
      <c r="K8" s="9">
        <f t="shared" ref="K8:T8" si="2">K14+K19+K40</f>
        <v>61957289</v>
      </c>
      <c r="L8" s="9">
        <f t="shared" si="2"/>
        <v>65975553</v>
      </c>
      <c r="M8" s="9">
        <f t="shared" si="2"/>
        <v>70655260</v>
      </c>
      <c r="N8" s="9">
        <f t="shared" si="2"/>
        <v>38473500</v>
      </c>
      <c r="O8" s="9">
        <f t="shared" si="2"/>
        <v>14931400</v>
      </c>
      <c r="P8" s="9">
        <f t="shared" si="2"/>
        <v>2689300</v>
      </c>
      <c r="Q8" s="9">
        <f t="shared" si="2"/>
        <v>2347100</v>
      </c>
      <c r="R8" s="9">
        <f t="shared" si="2"/>
        <v>2304000</v>
      </c>
      <c r="S8" s="9">
        <f t="shared" si="2"/>
        <v>2262900</v>
      </c>
      <c r="T8" s="9">
        <f t="shared" si="2"/>
        <v>261596302</v>
      </c>
    </row>
    <row r="9" spans="2:20" ht="25.5" customHeight="1" x14ac:dyDescent="0.2">
      <c r="B9" s="24" t="s">
        <v>14</v>
      </c>
      <c r="C9" s="10" t="s">
        <v>15</v>
      </c>
      <c r="D9" s="10"/>
      <c r="E9" s="10"/>
      <c r="F9" s="10"/>
      <c r="G9" s="10"/>
      <c r="H9" s="18"/>
      <c r="I9" s="19"/>
      <c r="J9" s="11">
        <f t="shared" ref="J9:T9" si="3">J10+J14</f>
        <v>879199</v>
      </c>
      <c r="K9" s="11">
        <f t="shared" si="3"/>
        <v>294599</v>
      </c>
      <c r="L9" s="11">
        <f t="shared" si="3"/>
        <v>100000</v>
      </c>
      <c r="M9" s="11">
        <f t="shared" si="3"/>
        <v>0</v>
      </c>
      <c r="N9" s="11">
        <f t="shared" si="3"/>
        <v>0</v>
      </c>
      <c r="O9" s="11">
        <f t="shared" si="3"/>
        <v>0</v>
      </c>
      <c r="P9" s="11">
        <f t="shared" si="3"/>
        <v>0</v>
      </c>
      <c r="Q9" s="11">
        <f t="shared" si="3"/>
        <v>0</v>
      </c>
      <c r="R9" s="11">
        <f t="shared" si="3"/>
        <v>0</v>
      </c>
      <c r="S9" s="11">
        <f t="shared" si="3"/>
        <v>0</v>
      </c>
      <c r="T9" s="11">
        <f t="shared" si="3"/>
        <v>394599</v>
      </c>
    </row>
    <row r="10" spans="2:20" ht="25.5" customHeight="1" x14ac:dyDescent="0.2">
      <c r="B10" s="23" t="s">
        <v>16</v>
      </c>
      <c r="C10" s="65" t="s">
        <v>11</v>
      </c>
      <c r="D10" s="66"/>
      <c r="E10" s="66"/>
      <c r="F10" s="66"/>
      <c r="G10" s="66"/>
      <c r="H10" s="66"/>
      <c r="I10" s="67"/>
      <c r="J10" s="12">
        <f t="shared" ref="J10:T10" si="4">SUM(J11:J13)</f>
        <v>879199</v>
      </c>
      <c r="K10" s="37">
        <f t="shared" si="4"/>
        <v>294599</v>
      </c>
      <c r="L10" s="12">
        <f t="shared" si="4"/>
        <v>100000</v>
      </c>
      <c r="M10" s="12">
        <f t="shared" si="4"/>
        <v>0</v>
      </c>
      <c r="N10" s="12">
        <f t="shared" si="4"/>
        <v>0</v>
      </c>
      <c r="O10" s="12">
        <f t="shared" si="4"/>
        <v>0</v>
      </c>
      <c r="P10" s="12">
        <f t="shared" si="4"/>
        <v>0</v>
      </c>
      <c r="Q10" s="12">
        <f t="shared" si="4"/>
        <v>0</v>
      </c>
      <c r="R10" s="12">
        <f t="shared" si="4"/>
        <v>0</v>
      </c>
      <c r="S10" s="12">
        <f t="shared" si="4"/>
        <v>0</v>
      </c>
      <c r="T10" s="12">
        <f t="shared" si="4"/>
        <v>394599</v>
      </c>
    </row>
    <row r="11" spans="2:20" ht="38.25" customHeight="1" x14ac:dyDescent="0.2">
      <c r="B11" s="25" t="s">
        <v>19</v>
      </c>
      <c r="C11" s="13" t="s">
        <v>60</v>
      </c>
      <c r="D11" s="63" t="s">
        <v>64</v>
      </c>
      <c r="E11" s="64"/>
      <c r="F11" s="64"/>
      <c r="G11" s="48"/>
      <c r="H11" s="14">
        <v>2020</v>
      </c>
      <c r="I11" s="14">
        <v>2025</v>
      </c>
      <c r="J11" s="30">
        <v>600000</v>
      </c>
      <c r="K11" s="29">
        <v>100000</v>
      </c>
      <c r="L11" s="29">
        <v>100000</v>
      </c>
      <c r="M11" s="29"/>
      <c r="N11" s="16"/>
      <c r="O11" s="16"/>
      <c r="P11" s="16"/>
      <c r="Q11" s="16"/>
      <c r="R11" s="16"/>
      <c r="S11" s="16"/>
      <c r="T11" s="28">
        <f>SUM(K11:S11)</f>
        <v>200000</v>
      </c>
    </row>
    <row r="12" spans="2:20" ht="38.25" customHeight="1" x14ac:dyDescent="0.2">
      <c r="B12" s="25" t="s">
        <v>91</v>
      </c>
      <c r="C12" s="42" t="s">
        <v>81</v>
      </c>
      <c r="D12" s="63" t="s">
        <v>64</v>
      </c>
      <c r="E12" s="64"/>
      <c r="F12" s="64"/>
      <c r="G12" s="48"/>
      <c r="H12" s="14">
        <v>2021</v>
      </c>
      <c r="I12" s="14">
        <v>2024</v>
      </c>
      <c r="J12" s="30">
        <v>109999</v>
      </c>
      <c r="K12" s="30">
        <v>109999</v>
      </c>
      <c r="L12" s="30"/>
      <c r="M12" s="30"/>
      <c r="N12" s="15"/>
      <c r="O12" s="15"/>
      <c r="P12" s="15"/>
      <c r="Q12" s="15"/>
      <c r="R12" s="15"/>
      <c r="S12" s="15"/>
      <c r="T12" s="15">
        <f>SUM(K12:S12)</f>
        <v>109999</v>
      </c>
    </row>
    <row r="13" spans="2:20" ht="29.25" customHeight="1" x14ac:dyDescent="0.2">
      <c r="B13" s="39" t="s">
        <v>69</v>
      </c>
      <c r="C13" s="13" t="s">
        <v>119</v>
      </c>
      <c r="D13" s="63" t="s">
        <v>64</v>
      </c>
      <c r="E13" s="64"/>
      <c r="F13" s="64"/>
      <c r="G13" s="48"/>
      <c r="H13" s="14">
        <v>2023</v>
      </c>
      <c r="I13" s="14">
        <v>2024</v>
      </c>
      <c r="J13" s="30">
        <v>169200</v>
      </c>
      <c r="K13" s="29">
        <v>84600</v>
      </c>
      <c r="L13" s="29"/>
      <c r="M13" s="29"/>
      <c r="N13" s="16"/>
      <c r="O13" s="16"/>
      <c r="P13" s="16"/>
      <c r="Q13" s="16"/>
      <c r="R13" s="16"/>
      <c r="S13" s="16"/>
      <c r="T13" s="28">
        <f>SUM(K13:S13)</f>
        <v>84600</v>
      </c>
    </row>
    <row r="14" spans="2:20" ht="25.5" customHeight="1" x14ac:dyDescent="0.2">
      <c r="B14" s="23" t="s">
        <v>30</v>
      </c>
      <c r="C14" s="65" t="s">
        <v>13</v>
      </c>
      <c r="D14" s="66"/>
      <c r="E14" s="66"/>
      <c r="F14" s="66"/>
      <c r="G14" s="66"/>
      <c r="H14" s="66"/>
      <c r="I14" s="67"/>
      <c r="J14" s="37">
        <f t="shared" ref="J14:T14" si="5">SUM(J15:J16)</f>
        <v>0</v>
      </c>
      <c r="K14" s="37">
        <f t="shared" si="5"/>
        <v>0</v>
      </c>
      <c r="L14" s="37">
        <f t="shared" si="5"/>
        <v>0</v>
      </c>
      <c r="M14" s="37">
        <f t="shared" si="5"/>
        <v>0</v>
      </c>
      <c r="N14" s="37">
        <f t="shared" si="5"/>
        <v>0</v>
      </c>
      <c r="O14" s="37">
        <f t="shared" si="5"/>
        <v>0</v>
      </c>
      <c r="P14" s="37">
        <f t="shared" si="5"/>
        <v>0</v>
      </c>
      <c r="Q14" s="37">
        <f t="shared" si="5"/>
        <v>0</v>
      </c>
      <c r="R14" s="37">
        <f t="shared" si="5"/>
        <v>0</v>
      </c>
      <c r="S14" s="37">
        <f t="shared" si="5"/>
        <v>0</v>
      </c>
      <c r="T14" s="37">
        <f t="shared" si="5"/>
        <v>0</v>
      </c>
    </row>
    <row r="15" spans="2:20" ht="6.75" customHeight="1" x14ac:dyDescent="0.2">
      <c r="B15" s="25"/>
      <c r="C15" s="58"/>
      <c r="D15" s="63"/>
      <c r="E15" s="64"/>
      <c r="F15" s="64"/>
      <c r="G15" s="48"/>
      <c r="H15" s="14"/>
      <c r="I15" s="14"/>
      <c r="J15" s="30"/>
      <c r="K15" s="29"/>
      <c r="L15" s="29"/>
      <c r="M15" s="29"/>
      <c r="N15" s="16"/>
      <c r="O15" s="16"/>
      <c r="P15" s="16"/>
      <c r="Q15" s="16"/>
      <c r="R15" s="16"/>
      <c r="S15" s="16"/>
      <c r="T15" s="28"/>
    </row>
    <row r="16" spans="2:20" ht="8.25" customHeight="1" x14ac:dyDescent="0.2">
      <c r="B16" s="25"/>
      <c r="C16" s="58"/>
      <c r="D16" s="63"/>
      <c r="E16" s="64"/>
      <c r="F16" s="64"/>
      <c r="G16" s="48"/>
      <c r="H16" s="14"/>
      <c r="I16" s="14"/>
      <c r="J16" s="30"/>
      <c r="K16" s="29"/>
      <c r="L16" s="29"/>
      <c r="M16" s="29"/>
      <c r="N16" s="16"/>
      <c r="O16" s="16"/>
      <c r="P16" s="16"/>
      <c r="Q16" s="16"/>
      <c r="R16" s="16"/>
      <c r="S16" s="16"/>
      <c r="T16" s="28"/>
    </row>
    <row r="17" spans="2:20" ht="25.5" customHeight="1" x14ac:dyDescent="0.2">
      <c r="B17" s="24" t="s">
        <v>35</v>
      </c>
      <c r="C17" s="76" t="s">
        <v>36</v>
      </c>
      <c r="D17" s="66"/>
      <c r="E17" s="66"/>
      <c r="F17" s="66"/>
      <c r="G17" s="66"/>
      <c r="H17" s="66"/>
      <c r="I17" s="67"/>
      <c r="J17" s="47">
        <f>J18+J19</f>
        <v>40139900</v>
      </c>
      <c r="K17" s="47">
        <f t="shared" ref="K17:T17" si="6">K18+K19</f>
        <v>2441282</v>
      </c>
      <c r="L17" s="47">
        <f t="shared" si="6"/>
        <v>2296800</v>
      </c>
      <c r="M17" s="47">
        <f t="shared" si="6"/>
        <v>2254600</v>
      </c>
      <c r="N17" s="17">
        <f t="shared" si="6"/>
        <v>2212500</v>
      </c>
      <c r="O17" s="17">
        <f t="shared" si="6"/>
        <v>2170400</v>
      </c>
      <c r="P17" s="17">
        <f t="shared" si="6"/>
        <v>2128300</v>
      </c>
      <c r="Q17" s="17">
        <f t="shared" si="6"/>
        <v>2086100</v>
      </c>
      <c r="R17" s="17">
        <f t="shared" si="6"/>
        <v>2043000</v>
      </c>
      <c r="S17" s="17">
        <f t="shared" si="6"/>
        <v>2001900</v>
      </c>
      <c r="T17" s="17">
        <f t="shared" si="6"/>
        <v>19634882</v>
      </c>
    </row>
    <row r="18" spans="2:20" ht="25.5" customHeight="1" x14ac:dyDescent="0.2">
      <c r="B18" s="23" t="s">
        <v>37</v>
      </c>
      <c r="C18" s="65" t="s">
        <v>11</v>
      </c>
      <c r="D18" s="66"/>
      <c r="E18" s="66"/>
      <c r="F18" s="66"/>
      <c r="G18" s="66"/>
      <c r="H18" s="66"/>
      <c r="I18" s="67"/>
      <c r="J18" s="37">
        <v>0</v>
      </c>
      <c r="K18" s="43">
        <v>0</v>
      </c>
      <c r="L18" s="43">
        <v>0</v>
      </c>
      <c r="M18" s="43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</row>
    <row r="19" spans="2:20" ht="25.5" customHeight="1" x14ac:dyDescent="0.2">
      <c r="B19" s="23" t="s">
        <v>38</v>
      </c>
      <c r="C19" s="65" t="s">
        <v>13</v>
      </c>
      <c r="D19" s="66"/>
      <c r="E19" s="66"/>
      <c r="F19" s="66"/>
      <c r="G19" s="66"/>
      <c r="H19" s="66"/>
      <c r="I19" s="67"/>
      <c r="J19" s="37">
        <f>J20</f>
        <v>40139900</v>
      </c>
      <c r="K19" s="37">
        <f t="shared" ref="K19:T19" si="7">K20</f>
        <v>2441282</v>
      </c>
      <c r="L19" s="37">
        <f t="shared" si="7"/>
        <v>2296800</v>
      </c>
      <c r="M19" s="37">
        <f t="shared" si="7"/>
        <v>2254600</v>
      </c>
      <c r="N19" s="12">
        <f t="shared" si="7"/>
        <v>2212500</v>
      </c>
      <c r="O19" s="12">
        <f t="shared" si="7"/>
        <v>2170400</v>
      </c>
      <c r="P19" s="12">
        <f t="shared" si="7"/>
        <v>2128300</v>
      </c>
      <c r="Q19" s="12">
        <f t="shared" si="7"/>
        <v>2086100</v>
      </c>
      <c r="R19" s="12">
        <f t="shared" si="7"/>
        <v>2043000</v>
      </c>
      <c r="S19" s="12">
        <f t="shared" si="7"/>
        <v>2001900</v>
      </c>
      <c r="T19" s="12">
        <f t="shared" si="7"/>
        <v>19634882</v>
      </c>
    </row>
    <row r="20" spans="2:20" ht="38.25" customHeight="1" x14ac:dyDescent="0.2">
      <c r="B20" s="25" t="s">
        <v>39</v>
      </c>
      <c r="C20" s="13" t="s">
        <v>40</v>
      </c>
      <c r="D20" s="63" t="s">
        <v>17</v>
      </c>
      <c r="E20" s="64"/>
      <c r="F20" s="64"/>
      <c r="G20" s="48"/>
      <c r="H20" s="14">
        <v>2016</v>
      </c>
      <c r="I20" s="14">
        <v>2032</v>
      </c>
      <c r="J20" s="30">
        <v>40139900</v>
      </c>
      <c r="K20" s="29">
        <v>2441282</v>
      </c>
      <c r="L20" s="29">
        <v>2296800</v>
      </c>
      <c r="M20" s="29">
        <v>2254600</v>
      </c>
      <c r="N20" s="16">
        <v>2212500</v>
      </c>
      <c r="O20" s="16">
        <v>2170400</v>
      </c>
      <c r="P20" s="16">
        <v>2128300</v>
      </c>
      <c r="Q20" s="16">
        <v>2086100</v>
      </c>
      <c r="R20" s="16">
        <v>2043000</v>
      </c>
      <c r="S20" s="16">
        <v>2001900</v>
      </c>
      <c r="T20" s="28">
        <f>SUM(K20:S20)</f>
        <v>19634882</v>
      </c>
    </row>
    <row r="21" spans="2:20" ht="25.5" customHeight="1" x14ac:dyDescent="0.2">
      <c r="B21" s="24" t="s">
        <v>41</v>
      </c>
      <c r="C21" s="76" t="s">
        <v>42</v>
      </c>
      <c r="D21" s="66"/>
      <c r="E21" s="66"/>
      <c r="F21" s="66"/>
      <c r="G21" s="66"/>
      <c r="H21" s="66"/>
      <c r="I21" s="67"/>
      <c r="J21" s="47">
        <f t="shared" ref="J21:T21" si="8">J22+J40</f>
        <v>452439998</v>
      </c>
      <c r="K21" s="47">
        <f t="shared" si="8"/>
        <v>81020284</v>
      </c>
      <c r="L21" s="47">
        <f t="shared" si="8"/>
        <v>76689696</v>
      </c>
      <c r="M21" s="47">
        <f t="shared" si="8"/>
        <v>74131329</v>
      </c>
      <c r="N21" s="47">
        <f t="shared" si="8"/>
        <v>36948237</v>
      </c>
      <c r="O21" s="47">
        <f t="shared" si="8"/>
        <v>13448237</v>
      </c>
      <c r="P21" s="47">
        <f t="shared" si="8"/>
        <v>1134656</v>
      </c>
      <c r="Q21" s="47">
        <f t="shared" si="8"/>
        <v>261000</v>
      </c>
      <c r="R21" s="47">
        <f t="shared" si="8"/>
        <v>261000</v>
      </c>
      <c r="S21" s="47">
        <f t="shared" si="8"/>
        <v>261000</v>
      </c>
      <c r="T21" s="47">
        <f t="shared" si="8"/>
        <v>284155439</v>
      </c>
    </row>
    <row r="22" spans="2:20" ht="25.5" customHeight="1" x14ac:dyDescent="0.2">
      <c r="B22" s="23" t="s">
        <v>43</v>
      </c>
      <c r="C22" s="65" t="s">
        <v>11</v>
      </c>
      <c r="D22" s="66"/>
      <c r="E22" s="66"/>
      <c r="F22" s="66"/>
      <c r="G22" s="66"/>
      <c r="H22" s="66"/>
      <c r="I22" s="67"/>
      <c r="J22" s="37">
        <f>SUM(J23:J39)</f>
        <v>49552969</v>
      </c>
      <c r="K22" s="37">
        <f t="shared" ref="K22:T22" si="9">SUM(K23:K39)</f>
        <v>21504277</v>
      </c>
      <c r="L22" s="37">
        <f t="shared" si="9"/>
        <v>13010943</v>
      </c>
      <c r="M22" s="37">
        <f t="shared" si="9"/>
        <v>5730669</v>
      </c>
      <c r="N22" s="37">
        <f t="shared" si="9"/>
        <v>687237</v>
      </c>
      <c r="O22" s="37">
        <f t="shared" si="9"/>
        <v>687237</v>
      </c>
      <c r="P22" s="37">
        <f t="shared" si="9"/>
        <v>573656</v>
      </c>
      <c r="Q22" s="37">
        <f t="shared" si="9"/>
        <v>0</v>
      </c>
      <c r="R22" s="37">
        <f t="shared" si="9"/>
        <v>0</v>
      </c>
      <c r="S22" s="37">
        <f t="shared" si="9"/>
        <v>0</v>
      </c>
      <c r="T22" s="37">
        <f t="shared" si="9"/>
        <v>42194019</v>
      </c>
    </row>
    <row r="23" spans="2:20" ht="24.95" customHeight="1" x14ac:dyDescent="0.2">
      <c r="B23" s="39" t="s">
        <v>69</v>
      </c>
      <c r="C23" s="13" t="s">
        <v>65</v>
      </c>
      <c r="D23" s="63" t="s">
        <v>44</v>
      </c>
      <c r="E23" s="64"/>
      <c r="F23" s="64"/>
      <c r="G23" s="48"/>
      <c r="H23" s="14">
        <v>2019</v>
      </c>
      <c r="I23" s="14">
        <v>2024</v>
      </c>
      <c r="J23" s="30">
        <v>3042000</v>
      </c>
      <c r="K23" s="29">
        <v>3042000</v>
      </c>
      <c r="L23" s="29"/>
      <c r="M23" s="29"/>
      <c r="N23" s="16"/>
      <c r="O23" s="16"/>
      <c r="P23" s="16"/>
      <c r="Q23" s="16"/>
      <c r="R23" s="16"/>
      <c r="S23" s="16"/>
      <c r="T23" s="28">
        <f t="shared" ref="T23:T39" si="10">SUM(K23:S23)</f>
        <v>3042000</v>
      </c>
    </row>
    <row r="24" spans="2:20" ht="24.95" customHeight="1" x14ac:dyDescent="0.2">
      <c r="B24" s="39" t="s">
        <v>70</v>
      </c>
      <c r="C24" s="13" t="s">
        <v>66</v>
      </c>
      <c r="D24" s="63" t="s">
        <v>18</v>
      </c>
      <c r="E24" s="64"/>
      <c r="F24" s="64"/>
      <c r="G24" s="48"/>
      <c r="H24" s="14">
        <v>2020</v>
      </c>
      <c r="I24" s="14">
        <v>2025</v>
      </c>
      <c r="J24" s="30">
        <v>200000</v>
      </c>
      <c r="K24" s="29">
        <v>50000</v>
      </c>
      <c r="L24" s="29">
        <v>50000</v>
      </c>
      <c r="M24" s="29"/>
      <c r="N24" s="16"/>
      <c r="O24" s="16"/>
      <c r="P24" s="16"/>
      <c r="Q24" s="16"/>
      <c r="R24" s="16"/>
      <c r="S24" s="16"/>
      <c r="T24" s="28">
        <f t="shared" si="10"/>
        <v>100000</v>
      </c>
    </row>
    <row r="25" spans="2:20" ht="24.95" customHeight="1" x14ac:dyDescent="0.2">
      <c r="B25" s="39" t="s">
        <v>45</v>
      </c>
      <c r="C25" s="13" t="s">
        <v>59</v>
      </c>
      <c r="D25" s="63" t="s">
        <v>20</v>
      </c>
      <c r="E25" s="64"/>
      <c r="F25" s="64"/>
      <c r="G25" s="48"/>
      <c r="H25" s="14">
        <v>2023</v>
      </c>
      <c r="I25" s="14">
        <v>2025</v>
      </c>
      <c r="J25" s="45">
        <v>952500</v>
      </c>
      <c r="K25" s="29">
        <v>324000</v>
      </c>
      <c r="L25" s="29">
        <v>324000</v>
      </c>
      <c r="M25" s="29"/>
      <c r="N25" s="16"/>
      <c r="O25" s="16"/>
      <c r="P25" s="16"/>
      <c r="Q25" s="16"/>
      <c r="R25" s="16"/>
      <c r="S25" s="16"/>
      <c r="T25" s="28">
        <f t="shared" si="10"/>
        <v>648000</v>
      </c>
    </row>
    <row r="26" spans="2:20" ht="32.25" customHeight="1" x14ac:dyDescent="0.2">
      <c r="B26" s="39" t="s">
        <v>90</v>
      </c>
      <c r="C26" s="13" t="s">
        <v>86</v>
      </c>
      <c r="D26" s="63" t="s">
        <v>20</v>
      </c>
      <c r="E26" s="64"/>
      <c r="F26" s="64"/>
      <c r="G26" s="48"/>
      <c r="H26" s="14">
        <v>2020</v>
      </c>
      <c r="I26" s="44">
        <v>2025</v>
      </c>
      <c r="J26" s="45">
        <v>3300000</v>
      </c>
      <c r="K26" s="36">
        <v>1100000</v>
      </c>
      <c r="L26" s="36">
        <v>1100000</v>
      </c>
      <c r="M26" s="29"/>
      <c r="N26" s="16"/>
      <c r="O26" s="16"/>
      <c r="P26" s="16"/>
      <c r="Q26" s="16"/>
      <c r="R26" s="16"/>
      <c r="S26" s="16"/>
      <c r="T26" s="28">
        <f t="shared" si="10"/>
        <v>2200000</v>
      </c>
    </row>
    <row r="27" spans="2:20" ht="24.95" customHeight="1" x14ac:dyDescent="0.2">
      <c r="B27" s="39" t="s">
        <v>46</v>
      </c>
      <c r="C27" s="13" t="s">
        <v>120</v>
      </c>
      <c r="D27" s="63" t="s">
        <v>47</v>
      </c>
      <c r="E27" s="64"/>
      <c r="F27" s="64"/>
      <c r="G27" s="48"/>
      <c r="H27" s="14">
        <v>2020</v>
      </c>
      <c r="I27" s="14">
        <v>2029</v>
      </c>
      <c r="J27" s="45">
        <v>4045638</v>
      </c>
      <c r="K27" s="36">
        <v>349455</v>
      </c>
      <c r="L27" s="36">
        <v>683446</v>
      </c>
      <c r="M27" s="36">
        <v>687669</v>
      </c>
      <c r="N27" s="36">
        <v>687237</v>
      </c>
      <c r="O27" s="36">
        <v>687237</v>
      </c>
      <c r="P27" s="34">
        <v>573656</v>
      </c>
      <c r="Q27" s="15"/>
      <c r="R27" s="16"/>
      <c r="S27" s="16"/>
      <c r="T27" s="28">
        <f t="shared" si="10"/>
        <v>3668700</v>
      </c>
    </row>
    <row r="28" spans="2:20" ht="24.95" customHeight="1" x14ac:dyDescent="0.2">
      <c r="B28" s="39" t="s">
        <v>49</v>
      </c>
      <c r="C28" s="13" t="s">
        <v>58</v>
      </c>
      <c r="D28" s="63" t="s">
        <v>48</v>
      </c>
      <c r="E28" s="64"/>
      <c r="F28" s="64"/>
      <c r="G28" s="48"/>
      <c r="H28" s="14">
        <v>2021</v>
      </c>
      <c r="I28" s="14">
        <v>2024</v>
      </c>
      <c r="J28" s="46">
        <v>330000</v>
      </c>
      <c r="K28" s="35">
        <v>124000</v>
      </c>
      <c r="L28" s="35"/>
      <c r="M28" s="35"/>
      <c r="N28" s="33"/>
      <c r="O28" s="33"/>
      <c r="P28" s="33"/>
      <c r="Q28" s="16"/>
      <c r="R28" s="16"/>
      <c r="S28" s="16"/>
      <c r="T28" s="28">
        <f t="shared" si="10"/>
        <v>124000</v>
      </c>
    </row>
    <row r="29" spans="2:20" ht="24.95" customHeight="1" x14ac:dyDescent="0.2">
      <c r="B29" s="39" t="s">
        <v>62</v>
      </c>
      <c r="C29" s="13" t="s">
        <v>82</v>
      </c>
      <c r="D29" s="63" t="s">
        <v>20</v>
      </c>
      <c r="E29" s="64"/>
      <c r="F29" s="64"/>
      <c r="G29" s="48"/>
      <c r="H29" s="14">
        <v>2022</v>
      </c>
      <c r="I29" s="14">
        <v>2024</v>
      </c>
      <c r="J29" s="30">
        <v>5760000</v>
      </c>
      <c r="K29" s="29">
        <v>3840000</v>
      </c>
      <c r="L29" s="29"/>
      <c r="M29" s="29"/>
      <c r="N29" s="16"/>
      <c r="O29" s="16"/>
      <c r="P29" s="16"/>
      <c r="Q29" s="16"/>
      <c r="R29" s="16"/>
      <c r="S29" s="16"/>
      <c r="T29" s="28">
        <f t="shared" si="10"/>
        <v>3840000</v>
      </c>
    </row>
    <row r="30" spans="2:20" ht="24.95" customHeight="1" x14ac:dyDescent="0.2">
      <c r="B30" s="39" t="s">
        <v>63</v>
      </c>
      <c r="C30" s="13" t="s">
        <v>83</v>
      </c>
      <c r="D30" s="63" t="s">
        <v>20</v>
      </c>
      <c r="E30" s="64"/>
      <c r="F30" s="64"/>
      <c r="G30" s="48"/>
      <c r="H30" s="14">
        <v>2023</v>
      </c>
      <c r="I30" s="14">
        <v>2024</v>
      </c>
      <c r="J30" s="30">
        <v>674650</v>
      </c>
      <c r="K30" s="29">
        <v>347700</v>
      </c>
      <c r="L30" s="29"/>
      <c r="M30" s="29"/>
      <c r="N30" s="16"/>
      <c r="O30" s="16"/>
      <c r="P30" s="16"/>
      <c r="Q30" s="16"/>
      <c r="R30" s="16"/>
      <c r="S30" s="16"/>
      <c r="T30" s="28">
        <f t="shared" si="10"/>
        <v>347700</v>
      </c>
    </row>
    <row r="31" spans="2:20" ht="24.95" customHeight="1" x14ac:dyDescent="0.2">
      <c r="B31" s="39" t="s">
        <v>79</v>
      </c>
      <c r="C31" s="13" t="s">
        <v>114</v>
      </c>
      <c r="D31" s="63" t="s">
        <v>96</v>
      </c>
      <c r="E31" s="64"/>
      <c r="F31" s="64"/>
      <c r="G31" s="48"/>
      <c r="H31" s="14">
        <v>2023</v>
      </c>
      <c r="I31" s="14">
        <v>2025</v>
      </c>
      <c r="J31" s="29">
        <v>6222186</v>
      </c>
      <c r="K31" s="29">
        <v>2074062</v>
      </c>
      <c r="L31" s="29">
        <v>2074062</v>
      </c>
      <c r="M31" s="29"/>
      <c r="N31" s="16"/>
      <c r="O31" s="16"/>
      <c r="P31" s="16"/>
      <c r="Q31" s="16"/>
      <c r="R31" s="16"/>
      <c r="S31" s="16"/>
      <c r="T31" s="28">
        <f t="shared" si="10"/>
        <v>4148124</v>
      </c>
    </row>
    <row r="32" spans="2:20" ht="24.95" customHeight="1" x14ac:dyDescent="0.2">
      <c r="B32" s="39" t="s">
        <v>78</v>
      </c>
      <c r="C32" s="13" t="s">
        <v>76</v>
      </c>
      <c r="D32" s="63" t="s">
        <v>18</v>
      </c>
      <c r="E32" s="64"/>
      <c r="F32" s="64"/>
      <c r="G32" s="48"/>
      <c r="H32" s="14">
        <v>2022</v>
      </c>
      <c r="I32" s="14">
        <v>2025</v>
      </c>
      <c r="J32" s="30">
        <v>506600</v>
      </c>
      <c r="K32" s="29">
        <v>30000</v>
      </c>
      <c r="L32" s="29">
        <v>30100</v>
      </c>
      <c r="M32" s="29"/>
      <c r="N32" s="16"/>
      <c r="O32" s="16"/>
      <c r="P32" s="16"/>
      <c r="Q32" s="16"/>
      <c r="R32" s="16"/>
      <c r="S32" s="16"/>
      <c r="T32" s="28">
        <f t="shared" si="10"/>
        <v>60100</v>
      </c>
    </row>
    <row r="33" spans="2:20" ht="24.95" customHeight="1" x14ac:dyDescent="0.2">
      <c r="B33" s="39" t="s">
        <v>80</v>
      </c>
      <c r="C33" s="13" t="s">
        <v>77</v>
      </c>
      <c r="D33" s="63" t="s">
        <v>18</v>
      </c>
      <c r="E33" s="64"/>
      <c r="F33" s="64"/>
      <c r="G33" s="48"/>
      <c r="H33" s="14">
        <v>2023</v>
      </c>
      <c r="I33" s="14">
        <v>2024</v>
      </c>
      <c r="J33" s="30">
        <v>950000</v>
      </c>
      <c r="K33" s="29">
        <v>746000</v>
      </c>
      <c r="L33" s="29"/>
      <c r="M33" s="29"/>
      <c r="N33" s="16"/>
      <c r="O33" s="16"/>
      <c r="P33" s="16"/>
      <c r="Q33" s="16"/>
      <c r="R33" s="16"/>
      <c r="S33" s="16"/>
      <c r="T33" s="28">
        <f t="shared" si="10"/>
        <v>746000</v>
      </c>
    </row>
    <row r="34" spans="2:20" ht="24.95" customHeight="1" x14ac:dyDescent="0.2">
      <c r="B34" s="39" t="s">
        <v>97</v>
      </c>
      <c r="C34" s="13" t="s">
        <v>98</v>
      </c>
      <c r="D34" s="63" t="s">
        <v>18</v>
      </c>
      <c r="E34" s="64"/>
      <c r="F34" s="64"/>
      <c r="G34" s="48"/>
      <c r="H34" s="14">
        <v>2023</v>
      </c>
      <c r="I34" s="14">
        <v>2025</v>
      </c>
      <c r="J34" s="30">
        <v>204300</v>
      </c>
      <c r="K34" s="29">
        <v>150000</v>
      </c>
      <c r="L34" s="29">
        <v>54300</v>
      </c>
      <c r="M34" s="29"/>
      <c r="N34" s="16"/>
      <c r="O34" s="16"/>
      <c r="P34" s="16"/>
      <c r="Q34" s="16"/>
      <c r="R34" s="16"/>
      <c r="S34" s="16"/>
      <c r="T34" s="28">
        <f t="shared" si="10"/>
        <v>204300</v>
      </c>
    </row>
    <row r="35" spans="2:20" ht="24.95" customHeight="1" x14ac:dyDescent="0.2">
      <c r="B35" s="39" t="s">
        <v>99</v>
      </c>
      <c r="C35" s="13" t="s">
        <v>102</v>
      </c>
      <c r="D35" s="63" t="s">
        <v>20</v>
      </c>
      <c r="E35" s="64"/>
      <c r="F35" s="64"/>
      <c r="G35" s="48"/>
      <c r="H35" s="14">
        <v>2023</v>
      </c>
      <c r="I35" s="14">
        <v>2025</v>
      </c>
      <c r="J35" s="30">
        <v>1400000</v>
      </c>
      <c r="K35" s="29">
        <v>600000</v>
      </c>
      <c r="L35" s="29">
        <v>600000</v>
      </c>
      <c r="M35" s="29"/>
      <c r="N35" s="16"/>
      <c r="O35" s="16"/>
      <c r="P35" s="16"/>
      <c r="Q35" s="16"/>
      <c r="R35" s="16"/>
      <c r="S35" s="16"/>
      <c r="T35" s="28">
        <f t="shared" si="10"/>
        <v>1200000</v>
      </c>
    </row>
    <row r="36" spans="2:20" ht="24.95" customHeight="1" x14ac:dyDescent="0.2">
      <c r="B36" s="39" t="s">
        <v>110</v>
      </c>
      <c r="C36" s="13" t="s">
        <v>109</v>
      </c>
      <c r="D36" s="63" t="s">
        <v>18</v>
      </c>
      <c r="E36" s="64"/>
      <c r="F36" s="64"/>
      <c r="G36" s="48"/>
      <c r="H36" s="14">
        <v>2024</v>
      </c>
      <c r="I36" s="14">
        <v>2025</v>
      </c>
      <c r="J36" s="30">
        <v>3220000</v>
      </c>
      <c r="K36" s="29">
        <v>1932000</v>
      </c>
      <c r="L36" s="29">
        <v>1288000</v>
      </c>
      <c r="M36" s="29"/>
      <c r="N36" s="16"/>
      <c r="O36" s="16"/>
      <c r="P36" s="16"/>
      <c r="Q36" s="16"/>
      <c r="R36" s="16"/>
      <c r="S36" s="16"/>
      <c r="T36" s="28">
        <f t="shared" si="10"/>
        <v>3220000</v>
      </c>
    </row>
    <row r="37" spans="2:20" ht="24.95" customHeight="1" x14ac:dyDescent="0.2">
      <c r="B37" s="39" t="s">
        <v>115</v>
      </c>
      <c r="C37" s="13" t="s">
        <v>116</v>
      </c>
      <c r="D37" s="63" t="s">
        <v>117</v>
      </c>
      <c r="E37" s="64"/>
      <c r="F37" s="64"/>
      <c r="G37" s="48"/>
      <c r="H37" s="14">
        <v>2024</v>
      </c>
      <c r="I37" s="14">
        <v>2026</v>
      </c>
      <c r="J37" s="30">
        <v>15120000</v>
      </c>
      <c r="K37" s="29">
        <v>5040000</v>
      </c>
      <c r="L37" s="29">
        <v>5040000</v>
      </c>
      <c r="M37" s="29">
        <v>5040000</v>
      </c>
      <c r="N37" s="16"/>
      <c r="O37" s="16"/>
      <c r="P37" s="16"/>
      <c r="Q37" s="16"/>
      <c r="R37" s="16"/>
      <c r="S37" s="16"/>
      <c r="T37" s="28">
        <f t="shared" si="10"/>
        <v>15120000</v>
      </c>
    </row>
    <row r="38" spans="2:20" ht="24.95" customHeight="1" x14ac:dyDescent="0.2">
      <c r="B38" s="39" t="s">
        <v>137</v>
      </c>
      <c r="C38" s="13" t="s">
        <v>135</v>
      </c>
      <c r="D38" s="63" t="s">
        <v>18</v>
      </c>
      <c r="E38" s="64"/>
      <c r="F38" s="64"/>
      <c r="G38" s="48"/>
      <c r="H38" s="14">
        <v>2024</v>
      </c>
      <c r="I38" s="14">
        <v>2026</v>
      </c>
      <c r="J38" s="30">
        <v>9000</v>
      </c>
      <c r="K38" s="29">
        <v>3000</v>
      </c>
      <c r="L38" s="29">
        <v>3000</v>
      </c>
      <c r="M38" s="29">
        <v>3000</v>
      </c>
      <c r="N38" s="16"/>
      <c r="O38" s="16"/>
      <c r="P38" s="16"/>
      <c r="Q38" s="16"/>
      <c r="R38" s="16"/>
      <c r="S38" s="16"/>
      <c r="T38" s="28">
        <f t="shared" si="10"/>
        <v>9000</v>
      </c>
    </row>
    <row r="39" spans="2:20" ht="24.95" customHeight="1" x14ac:dyDescent="0.2">
      <c r="B39" s="39" t="s">
        <v>138</v>
      </c>
      <c r="C39" s="13" t="s">
        <v>136</v>
      </c>
      <c r="D39" s="63" t="s">
        <v>117</v>
      </c>
      <c r="E39" s="64"/>
      <c r="F39" s="64"/>
      <c r="G39" s="48"/>
      <c r="H39" s="14">
        <v>2024</v>
      </c>
      <c r="I39" s="14">
        <v>2025</v>
      </c>
      <c r="J39" s="30">
        <v>3616095</v>
      </c>
      <c r="K39" s="29">
        <v>1752060</v>
      </c>
      <c r="L39" s="29">
        <v>1764035</v>
      </c>
      <c r="M39" s="29"/>
      <c r="N39" s="16"/>
      <c r="O39" s="16"/>
      <c r="P39" s="16"/>
      <c r="Q39" s="16"/>
      <c r="R39" s="16"/>
      <c r="S39" s="16"/>
      <c r="T39" s="28">
        <f t="shared" si="10"/>
        <v>3516095</v>
      </c>
    </row>
    <row r="40" spans="2:20" ht="24.95" customHeight="1" x14ac:dyDescent="0.2">
      <c r="B40" s="40" t="s">
        <v>50</v>
      </c>
      <c r="C40" s="65" t="s">
        <v>13</v>
      </c>
      <c r="D40" s="66"/>
      <c r="E40" s="66"/>
      <c r="F40" s="66"/>
      <c r="G40" s="66"/>
      <c r="H40" s="66"/>
      <c r="I40" s="67"/>
      <c r="J40" s="47">
        <f>SUM(J41:J74)</f>
        <v>402887029</v>
      </c>
      <c r="K40" s="47">
        <f t="shared" ref="K40:T40" si="11">SUM(K41:K74)</f>
        <v>59516007</v>
      </c>
      <c r="L40" s="47">
        <f t="shared" si="11"/>
        <v>63678753</v>
      </c>
      <c r="M40" s="47">
        <f t="shared" si="11"/>
        <v>68400660</v>
      </c>
      <c r="N40" s="47">
        <f t="shared" si="11"/>
        <v>36261000</v>
      </c>
      <c r="O40" s="47">
        <f t="shared" si="11"/>
        <v>12761000</v>
      </c>
      <c r="P40" s="47">
        <f t="shared" si="11"/>
        <v>561000</v>
      </c>
      <c r="Q40" s="47">
        <f t="shared" si="11"/>
        <v>261000</v>
      </c>
      <c r="R40" s="47">
        <f t="shared" si="11"/>
        <v>261000</v>
      </c>
      <c r="S40" s="47">
        <f t="shared" si="11"/>
        <v>261000</v>
      </c>
      <c r="T40" s="47">
        <f t="shared" si="11"/>
        <v>241961420</v>
      </c>
    </row>
    <row r="41" spans="2:20" ht="24.95" customHeight="1" x14ac:dyDescent="0.2">
      <c r="B41" s="39" t="s">
        <v>51</v>
      </c>
      <c r="C41" s="31" t="s">
        <v>57</v>
      </c>
      <c r="D41" s="77" t="s">
        <v>17</v>
      </c>
      <c r="E41" s="78"/>
      <c r="F41" s="78"/>
      <c r="G41" s="49">
        <v>70005</v>
      </c>
      <c r="H41" s="32">
        <v>2012</v>
      </c>
      <c r="I41" s="32">
        <v>2026</v>
      </c>
      <c r="J41" s="30">
        <v>95867000</v>
      </c>
      <c r="K41" s="29">
        <v>14038000</v>
      </c>
      <c r="L41" s="29">
        <v>10427000</v>
      </c>
      <c r="M41" s="29">
        <v>3047000</v>
      </c>
      <c r="N41" s="16"/>
      <c r="O41" s="16"/>
      <c r="P41" s="16"/>
      <c r="Q41" s="16"/>
      <c r="R41" s="16"/>
      <c r="S41" s="16"/>
      <c r="T41" s="16">
        <f t="shared" ref="T41:T59" si="12">SUM(K41:S41)</f>
        <v>27512000</v>
      </c>
    </row>
    <row r="42" spans="2:20" ht="39.200000000000003" customHeight="1" x14ac:dyDescent="0.2">
      <c r="B42" s="41" t="s">
        <v>52</v>
      </c>
      <c r="C42" s="13" t="s">
        <v>152</v>
      </c>
      <c r="D42" s="63" t="s">
        <v>17</v>
      </c>
      <c r="E42" s="64"/>
      <c r="F42" s="64"/>
      <c r="G42" s="48">
        <v>75023</v>
      </c>
      <c r="H42" s="14">
        <v>2015</v>
      </c>
      <c r="I42" s="14">
        <v>2028</v>
      </c>
      <c r="J42" s="36">
        <v>106397653</v>
      </c>
      <c r="K42" s="36">
        <v>6300000</v>
      </c>
      <c r="L42" s="36">
        <v>10000000</v>
      </c>
      <c r="M42" s="36">
        <v>20000000</v>
      </c>
      <c r="N42" s="34">
        <v>20000000</v>
      </c>
      <c r="O42" s="34">
        <v>10000000</v>
      </c>
      <c r="P42" s="34"/>
      <c r="Q42" s="34"/>
      <c r="R42" s="34"/>
      <c r="S42" s="34"/>
      <c r="T42" s="16">
        <f t="shared" si="12"/>
        <v>66300000</v>
      </c>
    </row>
    <row r="43" spans="2:20" ht="40.9" customHeight="1" x14ac:dyDescent="0.2">
      <c r="B43" s="41" t="s">
        <v>53</v>
      </c>
      <c r="C43" s="13" t="s">
        <v>54</v>
      </c>
      <c r="D43" s="63" t="s">
        <v>55</v>
      </c>
      <c r="E43" s="64"/>
      <c r="F43" s="64"/>
      <c r="G43" s="48">
        <v>92695</v>
      </c>
      <c r="H43" s="14">
        <v>2010</v>
      </c>
      <c r="I43" s="14">
        <v>2024</v>
      </c>
      <c r="J43" s="36">
        <v>2528800</v>
      </c>
      <c r="K43" s="36">
        <v>250000</v>
      </c>
      <c r="L43" s="36"/>
      <c r="M43" s="36"/>
      <c r="N43" s="34"/>
      <c r="O43" s="34"/>
      <c r="P43" s="34"/>
      <c r="Q43" s="34"/>
      <c r="R43" s="34"/>
      <c r="S43" s="34"/>
      <c r="T43" s="16">
        <f t="shared" si="12"/>
        <v>250000</v>
      </c>
    </row>
    <row r="44" spans="2:20" ht="38.25" customHeight="1" x14ac:dyDescent="0.2">
      <c r="B44" s="25" t="s">
        <v>56</v>
      </c>
      <c r="C44" s="13" t="s">
        <v>61</v>
      </c>
      <c r="D44" s="63" t="s">
        <v>18</v>
      </c>
      <c r="E44" s="64"/>
      <c r="F44" s="64"/>
      <c r="G44" s="48">
        <v>90001</v>
      </c>
      <c r="H44" s="14">
        <v>2019</v>
      </c>
      <c r="I44" s="14">
        <v>2024</v>
      </c>
      <c r="J44" s="30">
        <v>18500000</v>
      </c>
      <c r="K44" s="29">
        <v>2250000</v>
      </c>
      <c r="L44" s="29"/>
      <c r="M44" s="29"/>
      <c r="N44" s="16"/>
      <c r="O44" s="16"/>
      <c r="P44" s="16"/>
      <c r="Q44" s="16"/>
      <c r="R44" s="16"/>
      <c r="S44" s="16"/>
      <c r="T44" s="16">
        <f t="shared" si="12"/>
        <v>2250000</v>
      </c>
    </row>
    <row r="45" spans="2:20" ht="24.95" customHeight="1" x14ac:dyDescent="0.2">
      <c r="B45" s="26" t="s">
        <v>68</v>
      </c>
      <c r="C45" s="13" t="s">
        <v>67</v>
      </c>
      <c r="D45" s="63" t="s">
        <v>18</v>
      </c>
      <c r="E45" s="64"/>
      <c r="F45" s="64"/>
      <c r="G45" s="48">
        <v>85111</v>
      </c>
      <c r="H45" s="14">
        <v>2022</v>
      </c>
      <c r="I45" s="14">
        <v>2024</v>
      </c>
      <c r="J45" s="60">
        <v>3000000</v>
      </c>
      <c r="K45" s="38">
        <v>1000000</v>
      </c>
      <c r="L45" s="38"/>
      <c r="M45" s="38"/>
      <c r="N45" s="27"/>
      <c r="O45" s="27"/>
      <c r="P45" s="27"/>
      <c r="Q45" s="27"/>
      <c r="R45" s="27"/>
      <c r="S45" s="27"/>
      <c r="T45" s="16">
        <f t="shared" si="12"/>
        <v>1000000</v>
      </c>
    </row>
    <row r="46" spans="2:20" ht="24.95" customHeight="1" x14ac:dyDescent="0.2">
      <c r="B46" s="26" t="s">
        <v>72</v>
      </c>
      <c r="C46" s="13" t="s">
        <v>74</v>
      </c>
      <c r="D46" s="63" t="s">
        <v>18</v>
      </c>
      <c r="E46" s="64"/>
      <c r="F46" s="64"/>
      <c r="G46" s="48">
        <v>90003</v>
      </c>
      <c r="H46" s="14">
        <v>2020</v>
      </c>
      <c r="I46" s="14">
        <v>2024</v>
      </c>
      <c r="J46" s="60">
        <v>1951870</v>
      </c>
      <c r="K46" s="38">
        <v>370000</v>
      </c>
      <c r="L46" s="38"/>
      <c r="M46" s="38"/>
      <c r="N46" s="27"/>
      <c r="O46" s="27"/>
      <c r="P46" s="27"/>
      <c r="Q46" s="27"/>
      <c r="R46" s="27"/>
      <c r="S46" s="27"/>
      <c r="T46" s="16">
        <f t="shared" si="12"/>
        <v>370000</v>
      </c>
    </row>
    <row r="47" spans="2:20" ht="24.95" customHeight="1" x14ac:dyDescent="0.2">
      <c r="B47" s="26" t="s">
        <v>73</v>
      </c>
      <c r="C47" s="13" t="s">
        <v>71</v>
      </c>
      <c r="D47" s="63" t="s">
        <v>18</v>
      </c>
      <c r="E47" s="64"/>
      <c r="F47" s="64"/>
      <c r="G47" s="48">
        <v>92195</v>
      </c>
      <c r="H47" s="14">
        <v>2022</v>
      </c>
      <c r="I47" s="14">
        <v>2025</v>
      </c>
      <c r="J47" s="60">
        <v>4514800</v>
      </c>
      <c r="K47" s="38">
        <v>2150000</v>
      </c>
      <c r="L47" s="38">
        <v>400000</v>
      </c>
      <c r="M47" s="38"/>
      <c r="N47" s="27"/>
      <c r="O47" s="27"/>
      <c r="P47" s="27"/>
      <c r="Q47" s="27"/>
      <c r="R47" s="27"/>
      <c r="S47" s="27"/>
      <c r="T47" s="16">
        <f t="shared" si="12"/>
        <v>2550000</v>
      </c>
    </row>
    <row r="48" spans="2:20" ht="33.75" customHeight="1" x14ac:dyDescent="0.2">
      <c r="B48" s="26" t="s">
        <v>75</v>
      </c>
      <c r="C48" s="13" t="s">
        <v>118</v>
      </c>
      <c r="D48" s="63" t="s">
        <v>18</v>
      </c>
      <c r="E48" s="64"/>
      <c r="F48" s="64"/>
      <c r="G48" s="48">
        <v>70005</v>
      </c>
      <c r="H48" s="14">
        <v>2022</v>
      </c>
      <c r="I48" s="14">
        <v>2024</v>
      </c>
      <c r="J48" s="60">
        <v>9000000</v>
      </c>
      <c r="K48" s="38">
        <v>7908000</v>
      </c>
      <c r="L48" s="38"/>
      <c r="M48" s="38"/>
      <c r="N48" s="27"/>
      <c r="O48" s="27"/>
      <c r="P48" s="27"/>
      <c r="Q48" s="27"/>
      <c r="R48" s="27"/>
      <c r="S48" s="27"/>
      <c r="T48" s="16">
        <f t="shared" si="12"/>
        <v>7908000</v>
      </c>
    </row>
    <row r="49" spans="2:20" ht="33.75" customHeight="1" x14ac:dyDescent="0.2">
      <c r="B49" s="26" t="s">
        <v>105</v>
      </c>
      <c r="C49" s="13" t="s">
        <v>111</v>
      </c>
      <c r="D49" s="63" t="s">
        <v>112</v>
      </c>
      <c r="E49" s="64"/>
      <c r="F49" s="64"/>
      <c r="G49" s="48"/>
      <c r="H49" s="14">
        <v>2025</v>
      </c>
      <c r="I49" s="14">
        <v>2026</v>
      </c>
      <c r="J49" s="60">
        <v>8600000</v>
      </c>
      <c r="K49" s="38">
        <v>0</v>
      </c>
      <c r="L49" s="38">
        <v>4427882</v>
      </c>
      <c r="M49" s="38">
        <v>4427882</v>
      </c>
      <c r="N49" s="27"/>
      <c r="O49" s="27"/>
      <c r="P49" s="27"/>
      <c r="Q49" s="27"/>
      <c r="R49" s="27"/>
      <c r="S49" s="27"/>
      <c r="T49" s="16">
        <f t="shared" si="12"/>
        <v>8855764</v>
      </c>
    </row>
    <row r="50" spans="2:20" ht="24.95" customHeight="1" x14ac:dyDescent="0.2">
      <c r="B50" s="26" t="s">
        <v>87</v>
      </c>
      <c r="C50" s="13" t="s">
        <v>84</v>
      </c>
      <c r="D50" s="63" t="s">
        <v>18</v>
      </c>
      <c r="E50" s="64"/>
      <c r="F50" s="64"/>
      <c r="G50" s="48">
        <v>60016</v>
      </c>
      <c r="H50" s="14">
        <v>2023</v>
      </c>
      <c r="I50" s="14">
        <v>2024</v>
      </c>
      <c r="J50" s="60">
        <v>14000000</v>
      </c>
      <c r="K50" s="38">
        <v>7690850</v>
      </c>
      <c r="L50" s="38"/>
      <c r="M50" s="38"/>
      <c r="N50" s="27"/>
      <c r="O50" s="27"/>
      <c r="P50" s="27"/>
      <c r="Q50" s="27"/>
      <c r="R50" s="27"/>
      <c r="S50" s="27"/>
      <c r="T50" s="16">
        <f t="shared" si="12"/>
        <v>7690850</v>
      </c>
    </row>
    <row r="51" spans="2:20" ht="24.95" customHeight="1" x14ac:dyDescent="0.2">
      <c r="B51" s="26" t="s">
        <v>88</v>
      </c>
      <c r="C51" s="13" t="s">
        <v>85</v>
      </c>
      <c r="D51" s="63" t="s">
        <v>18</v>
      </c>
      <c r="E51" s="64"/>
      <c r="F51" s="64"/>
      <c r="G51" s="48">
        <v>90104</v>
      </c>
      <c r="H51" s="14">
        <v>2023</v>
      </c>
      <c r="I51" s="14">
        <v>2024</v>
      </c>
      <c r="J51" s="60">
        <v>7000000</v>
      </c>
      <c r="K51" s="38">
        <v>3800000</v>
      </c>
      <c r="L51" s="38"/>
      <c r="M51" s="38"/>
      <c r="N51" s="27"/>
      <c r="O51" s="27"/>
      <c r="P51" s="27"/>
      <c r="Q51" s="27"/>
      <c r="R51" s="27"/>
      <c r="S51" s="27"/>
      <c r="T51" s="16">
        <f t="shared" si="12"/>
        <v>3800000</v>
      </c>
    </row>
    <row r="52" spans="2:20" ht="33.75" customHeight="1" x14ac:dyDescent="0.2">
      <c r="B52" s="26" t="s">
        <v>89</v>
      </c>
      <c r="C52" s="13" t="s">
        <v>151</v>
      </c>
      <c r="D52" s="63" t="s">
        <v>18</v>
      </c>
      <c r="E52" s="64"/>
      <c r="F52" s="64"/>
      <c r="G52" s="48">
        <v>90095</v>
      </c>
      <c r="H52" s="14">
        <v>2023</v>
      </c>
      <c r="I52" s="14">
        <v>2024</v>
      </c>
      <c r="J52" s="60">
        <v>400000</v>
      </c>
      <c r="K52" s="38">
        <v>1565000</v>
      </c>
      <c r="L52" s="38"/>
      <c r="M52" s="38"/>
      <c r="N52" s="27"/>
      <c r="O52" s="27"/>
      <c r="P52" s="27"/>
      <c r="Q52" s="27"/>
      <c r="R52" s="27"/>
      <c r="S52" s="27"/>
      <c r="T52" s="16">
        <f t="shared" si="12"/>
        <v>1565000</v>
      </c>
    </row>
    <row r="53" spans="2:20" ht="24.95" customHeight="1" x14ac:dyDescent="0.2">
      <c r="B53" s="26" t="s">
        <v>92</v>
      </c>
      <c r="C53" s="13" t="s">
        <v>93</v>
      </c>
      <c r="D53" s="63" t="s">
        <v>18</v>
      </c>
      <c r="E53" s="64"/>
      <c r="F53" s="64"/>
      <c r="G53" s="48">
        <v>80195</v>
      </c>
      <c r="H53" s="14">
        <v>2023</v>
      </c>
      <c r="I53" s="14">
        <v>2024</v>
      </c>
      <c r="J53" s="60">
        <v>1500000</v>
      </c>
      <c r="K53" s="38">
        <v>1002000</v>
      </c>
      <c r="L53" s="38"/>
      <c r="M53" s="38"/>
      <c r="N53" s="27"/>
      <c r="O53" s="27"/>
      <c r="P53" s="27"/>
      <c r="Q53" s="27"/>
      <c r="R53" s="27"/>
      <c r="S53" s="27"/>
      <c r="T53" s="16">
        <f t="shared" si="12"/>
        <v>1002000</v>
      </c>
    </row>
    <row r="54" spans="2:20" ht="33.75" customHeight="1" x14ac:dyDescent="0.2">
      <c r="B54" s="26" t="s">
        <v>100</v>
      </c>
      <c r="C54" s="13" t="s">
        <v>101</v>
      </c>
      <c r="D54" s="63" t="s">
        <v>18</v>
      </c>
      <c r="E54" s="64"/>
      <c r="F54" s="64"/>
      <c r="G54" s="48">
        <v>90005</v>
      </c>
      <c r="H54" s="14">
        <v>2023</v>
      </c>
      <c r="I54" s="14">
        <v>2024</v>
      </c>
      <c r="J54" s="60">
        <v>175000</v>
      </c>
      <c r="K54" s="38">
        <v>174900</v>
      </c>
      <c r="L54" s="38"/>
      <c r="M54" s="38"/>
      <c r="N54" s="27"/>
      <c r="O54" s="27"/>
      <c r="P54" s="27"/>
      <c r="Q54" s="27"/>
      <c r="R54" s="27"/>
      <c r="S54" s="27"/>
      <c r="T54" s="16">
        <f t="shared" si="12"/>
        <v>174900</v>
      </c>
    </row>
    <row r="55" spans="2:20" ht="33.75" customHeight="1" x14ac:dyDescent="0.2">
      <c r="B55" s="26" t="s">
        <v>103</v>
      </c>
      <c r="C55" s="13" t="s">
        <v>107</v>
      </c>
      <c r="D55" s="63" t="s">
        <v>18</v>
      </c>
      <c r="E55" s="64"/>
      <c r="F55" s="64"/>
      <c r="G55" s="48"/>
      <c r="H55" s="14">
        <v>2024</v>
      </c>
      <c r="I55" s="14">
        <v>2025</v>
      </c>
      <c r="J55" s="60">
        <v>1000000</v>
      </c>
      <c r="K55" s="38">
        <v>700000</v>
      </c>
      <c r="L55" s="38">
        <v>500000</v>
      </c>
      <c r="M55" s="38"/>
      <c r="N55" s="27"/>
      <c r="O55" s="27"/>
      <c r="P55" s="27"/>
      <c r="Q55" s="27"/>
      <c r="R55" s="27"/>
      <c r="S55" s="27"/>
      <c r="T55" s="16">
        <f t="shared" si="12"/>
        <v>1200000</v>
      </c>
    </row>
    <row r="56" spans="2:20" ht="33.75" customHeight="1" x14ac:dyDescent="0.2">
      <c r="B56" s="26" t="s">
        <v>104</v>
      </c>
      <c r="C56" s="13" t="s">
        <v>108</v>
      </c>
      <c r="D56" s="63" t="s">
        <v>18</v>
      </c>
      <c r="E56" s="64"/>
      <c r="F56" s="64"/>
      <c r="G56" s="48"/>
      <c r="H56" s="14">
        <v>2024</v>
      </c>
      <c r="I56" s="14">
        <v>2029</v>
      </c>
      <c r="J56" s="60">
        <v>6000000</v>
      </c>
      <c r="K56" s="38">
        <v>200000</v>
      </c>
      <c r="L56" s="38">
        <v>500000</v>
      </c>
      <c r="M56" s="38">
        <v>500000</v>
      </c>
      <c r="N56" s="38">
        <v>2000000</v>
      </c>
      <c r="O56" s="27">
        <v>2500000</v>
      </c>
      <c r="P56" s="27">
        <v>300000</v>
      </c>
      <c r="Q56" s="27"/>
      <c r="R56" s="27"/>
      <c r="S56" s="27"/>
      <c r="T56" s="16">
        <f t="shared" si="12"/>
        <v>6000000</v>
      </c>
    </row>
    <row r="57" spans="2:20" ht="24.95" customHeight="1" x14ac:dyDescent="0.2">
      <c r="B57" s="25" t="s">
        <v>31</v>
      </c>
      <c r="C57" s="13" t="s">
        <v>32</v>
      </c>
      <c r="D57" s="63" t="s">
        <v>33</v>
      </c>
      <c r="E57" s="64"/>
      <c r="F57" s="64"/>
      <c r="G57" s="48">
        <v>90015</v>
      </c>
      <c r="H57" s="14">
        <v>2017</v>
      </c>
      <c r="I57" s="14">
        <v>2024</v>
      </c>
      <c r="J57" s="30">
        <v>11500000</v>
      </c>
      <c r="K57" s="29">
        <v>1500000</v>
      </c>
      <c r="L57" s="29"/>
      <c r="M57" s="29"/>
      <c r="N57" s="16"/>
      <c r="O57" s="16"/>
      <c r="P57" s="16"/>
      <c r="Q57" s="16"/>
      <c r="R57" s="16"/>
      <c r="S57" s="16"/>
      <c r="T57" s="16">
        <f t="shared" si="12"/>
        <v>1500000</v>
      </c>
    </row>
    <row r="58" spans="2:20" ht="39.200000000000003" customHeight="1" x14ac:dyDescent="0.2">
      <c r="B58" s="25" t="s">
        <v>34</v>
      </c>
      <c r="C58" s="13" t="s">
        <v>94</v>
      </c>
      <c r="D58" s="63" t="s">
        <v>33</v>
      </c>
      <c r="E58" s="64"/>
      <c r="F58" s="64"/>
      <c r="G58" s="48">
        <v>60053</v>
      </c>
      <c r="H58" s="14">
        <v>2018</v>
      </c>
      <c r="I58" s="14">
        <v>2024</v>
      </c>
      <c r="J58" s="30">
        <v>1550000</v>
      </c>
      <c r="K58" s="29">
        <v>228000</v>
      </c>
      <c r="L58" s="29"/>
      <c r="M58" s="29"/>
      <c r="N58" s="16"/>
      <c r="O58" s="16"/>
      <c r="P58" s="16"/>
      <c r="Q58" s="16"/>
      <c r="R58" s="16"/>
      <c r="S58" s="16"/>
      <c r="T58" s="16">
        <f t="shared" si="12"/>
        <v>228000</v>
      </c>
    </row>
    <row r="59" spans="2:20" ht="33.75" customHeight="1" x14ac:dyDescent="0.2">
      <c r="B59" s="26" t="s">
        <v>106</v>
      </c>
      <c r="C59" s="13" t="s">
        <v>113</v>
      </c>
      <c r="D59" s="63" t="s">
        <v>18</v>
      </c>
      <c r="E59" s="64"/>
      <c r="F59" s="64"/>
      <c r="G59" s="48"/>
      <c r="H59" s="14">
        <v>2023</v>
      </c>
      <c r="I59" s="14">
        <v>2025</v>
      </c>
      <c r="J59" s="60">
        <v>11667000</v>
      </c>
      <c r="K59" s="38">
        <v>5663000</v>
      </c>
      <c r="L59" s="38">
        <v>5500000</v>
      </c>
      <c r="M59" s="38"/>
      <c r="N59" s="27"/>
      <c r="O59" s="27"/>
      <c r="P59" s="27"/>
      <c r="Q59" s="27"/>
      <c r="R59" s="27"/>
      <c r="S59" s="57"/>
      <c r="T59" s="34">
        <f t="shared" si="12"/>
        <v>11163000</v>
      </c>
    </row>
    <row r="60" spans="2:20" ht="42.75" customHeight="1" x14ac:dyDescent="0.2">
      <c r="B60" s="26" t="s">
        <v>139</v>
      </c>
      <c r="C60" s="13" t="s">
        <v>121</v>
      </c>
      <c r="D60" s="63" t="s">
        <v>18</v>
      </c>
      <c r="E60" s="64"/>
      <c r="F60" s="64"/>
      <c r="G60" s="48"/>
      <c r="H60" s="14">
        <v>2024</v>
      </c>
      <c r="I60" s="14">
        <v>2026</v>
      </c>
      <c r="J60" s="60">
        <v>4223000</v>
      </c>
      <c r="K60" s="38">
        <v>725000</v>
      </c>
      <c r="L60" s="38"/>
      <c r="M60" s="38">
        <v>3605000</v>
      </c>
      <c r="N60" s="27"/>
      <c r="O60" s="27"/>
      <c r="P60" s="27"/>
      <c r="Q60" s="27"/>
      <c r="R60" s="27"/>
      <c r="S60" s="57"/>
      <c r="T60" s="34">
        <f t="shared" ref="T60" si="13">SUM(K60:S60)</f>
        <v>4330000</v>
      </c>
    </row>
    <row r="61" spans="2:20" ht="33.75" customHeight="1" x14ac:dyDescent="0.2">
      <c r="B61" s="26" t="s">
        <v>140</v>
      </c>
      <c r="C61" s="58" t="s">
        <v>122</v>
      </c>
      <c r="D61" s="63" t="s">
        <v>123</v>
      </c>
      <c r="E61" s="64"/>
      <c r="F61" s="64"/>
      <c r="G61" s="48">
        <v>90001</v>
      </c>
      <c r="H61" s="14">
        <v>2024</v>
      </c>
      <c r="I61" s="14">
        <v>2027</v>
      </c>
      <c r="J61" s="30">
        <v>16000000</v>
      </c>
      <c r="K61" s="29">
        <v>300000</v>
      </c>
      <c r="L61" s="29">
        <v>3000000</v>
      </c>
      <c r="M61" s="29">
        <v>5000000</v>
      </c>
      <c r="N61" s="16">
        <v>7000000</v>
      </c>
      <c r="O61" s="16"/>
      <c r="P61" s="16"/>
      <c r="Q61" s="16"/>
      <c r="R61" s="16"/>
      <c r="S61" s="16"/>
      <c r="T61" s="28">
        <f t="shared" ref="T61:T74" si="14">SUM(K61:S61)</f>
        <v>15300000</v>
      </c>
    </row>
    <row r="62" spans="2:20" ht="33.75" customHeight="1" x14ac:dyDescent="0.2">
      <c r="B62" s="26" t="s">
        <v>141</v>
      </c>
      <c r="C62" s="58" t="s">
        <v>124</v>
      </c>
      <c r="D62" s="63" t="s">
        <v>123</v>
      </c>
      <c r="E62" s="64"/>
      <c r="F62" s="64"/>
      <c r="G62" s="48">
        <v>90001</v>
      </c>
      <c r="H62" s="14">
        <v>2024</v>
      </c>
      <c r="I62" s="14">
        <v>2025</v>
      </c>
      <c r="J62" s="30">
        <v>3000000</v>
      </c>
      <c r="K62" s="29">
        <v>100000</v>
      </c>
      <c r="L62" s="29">
        <v>1000000</v>
      </c>
      <c r="M62" s="29"/>
      <c r="N62" s="16"/>
      <c r="O62" s="16"/>
      <c r="P62" s="16"/>
      <c r="Q62" s="16"/>
      <c r="R62" s="16"/>
      <c r="S62" s="16"/>
      <c r="T62" s="28">
        <f t="shared" si="14"/>
        <v>1100000</v>
      </c>
    </row>
    <row r="63" spans="2:20" ht="33.75" customHeight="1" x14ac:dyDescent="0.2">
      <c r="B63" s="26" t="s">
        <v>142</v>
      </c>
      <c r="C63" s="58" t="s">
        <v>125</v>
      </c>
      <c r="D63" s="63" t="s">
        <v>123</v>
      </c>
      <c r="E63" s="64"/>
      <c r="F63" s="64"/>
      <c r="G63" s="48">
        <v>90001</v>
      </c>
      <c r="H63" s="14">
        <v>2025</v>
      </c>
      <c r="I63" s="14">
        <v>2026</v>
      </c>
      <c r="J63" s="30">
        <v>5000000</v>
      </c>
      <c r="K63" s="29"/>
      <c r="L63" s="29">
        <v>1500000</v>
      </c>
      <c r="M63" s="29">
        <v>3500000</v>
      </c>
      <c r="N63" s="16"/>
      <c r="O63" s="16"/>
      <c r="P63" s="16"/>
      <c r="Q63" s="16"/>
      <c r="R63" s="16"/>
      <c r="S63" s="16"/>
      <c r="T63" s="28">
        <f t="shared" si="14"/>
        <v>5000000</v>
      </c>
    </row>
    <row r="64" spans="2:20" ht="33.75" customHeight="1" x14ac:dyDescent="0.2">
      <c r="B64" s="26" t="s">
        <v>143</v>
      </c>
      <c r="C64" s="58" t="s">
        <v>126</v>
      </c>
      <c r="D64" s="63" t="s">
        <v>123</v>
      </c>
      <c r="E64" s="64"/>
      <c r="F64" s="64"/>
      <c r="G64" s="48">
        <v>90001</v>
      </c>
      <c r="H64" s="14">
        <v>2026</v>
      </c>
      <c r="I64" s="14">
        <v>2027</v>
      </c>
      <c r="J64" s="30">
        <v>4000000</v>
      </c>
      <c r="K64" s="29"/>
      <c r="L64" s="29"/>
      <c r="M64" s="29">
        <v>2000000</v>
      </c>
      <c r="N64" s="16">
        <v>2000000</v>
      </c>
      <c r="O64" s="16"/>
      <c r="P64" s="16"/>
      <c r="Q64" s="16"/>
      <c r="R64" s="16"/>
      <c r="S64" s="16"/>
      <c r="T64" s="28">
        <f t="shared" si="14"/>
        <v>4000000</v>
      </c>
    </row>
    <row r="65" spans="2:20" ht="33.75" customHeight="1" x14ac:dyDescent="0.2">
      <c r="B65" s="26" t="s">
        <v>144</v>
      </c>
      <c r="C65" s="58" t="s">
        <v>127</v>
      </c>
      <c r="D65" s="63" t="s">
        <v>123</v>
      </c>
      <c r="E65" s="64"/>
      <c r="F65" s="64"/>
      <c r="G65" s="48">
        <v>90001</v>
      </c>
      <c r="H65" s="14">
        <v>2025</v>
      </c>
      <c r="I65" s="14">
        <v>2027</v>
      </c>
      <c r="J65" s="30">
        <v>4000000</v>
      </c>
      <c r="K65" s="29"/>
      <c r="L65" s="29">
        <v>1000000</v>
      </c>
      <c r="M65" s="29">
        <v>1500000</v>
      </c>
      <c r="N65" s="16">
        <v>1500000</v>
      </c>
      <c r="O65" s="16"/>
      <c r="P65" s="16"/>
      <c r="Q65" s="16"/>
      <c r="R65" s="16"/>
      <c r="S65" s="16"/>
      <c r="T65" s="28">
        <f t="shared" si="14"/>
        <v>4000000</v>
      </c>
    </row>
    <row r="66" spans="2:20" ht="33.75" customHeight="1" x14ac:dyDescent="0.2">
      <c r="B66" s="26" t="s">
        <v>145</v>
      </c>
      <c r="C66" s="58" t="s">
        <v>128</v>
      </c>
      <c r="D66" s="63" t="s">
        <v>129</v>
      </c>
      <c r="E66" s="64"/>
      <c r="F66" s="64"/>
      <c r="G66" s="48">
        <v>60016</v>
      </c>
      <c r="H66" s="14">
        <v>2025</v>
      </c>
      <c r="I66" s="14">
        <v>2027</v>
      </c>
      <c r="J66" s="30">
        <v>18500000</v>
      </c>
      <c r="K66" s="29"/>
      <c r="L66" s="29">
        <v>10000000</v>
      </c>
      <c r="M66" s="29">
        <v>5000000</v>
      </c>
      <c r="N66" s="16">
        <v>3500000</v>
      </c>
      <c r="O66" s="16"/>
      <c r="P66" s="16"/>
      <c r="Q66" s="16"/>
      <c r="R66" s="16"/>
      <c r="S66" s="16"/>
      <c r="T66" s="28">
        <f t="shared" si="14"/>
        <v>18500000</v>
      </c>
    </row>
    <row r="67" spans="2:20" ht="33.75" customHeight="1" x14ac:dyDescent="0.2">
      <c r="B67" s="26" t="s">
        <v>146</v>
      </c>
      <c r="C67" s="58" t="s">
        <v>130</v>
      </c>
      <c r="D67" s="63" t="s">
        <v>129</v>
      </c>
      <c r="E67" s="64"/>
      <c r="F67" s="64"/>
      <c r="G67" s="48">
        <v>60015</v>
      </c>
      <c r="H67" s="14">
        <v>2024</v>
      </c>
      <c r="I67" s="14">
        <v>2026</v>
      </c>
      <c r="J67" s="30">
        <v>12000000</v>
      </c>
      <c r="K67" s="29"/>
      <c r="L67" s="29">
        <v>4000000</v>
      </c>
      <c r="M67" s="29">
        <v>4000000</v>
      </c>
      <c r="N67" s="16"/>
      <c r="O67" s="16"/>
      <c r="P67" s="16"/>
      <c r="Q67" s="16"/>
      <c r="R67" s="16"/>
      <c r="S67" s="16"/>
      <c r="T67" s="28">
        <f t="shared" si="14"/>
        <v>8000000</v>
      </c>
    </row>
    <row r="68" spans="2:20" ht="33.75" customHeight="1" x14ac:dyDescent="0.2">
      <c r="B68" s="26" t="s">
        <v>147</v>
      </c>
      <c r="C68" s="58" t="s">
        <v>131</v>
      </c>
      <c r="D68" s="63" t="s">
        <v>129</v>
      </c>
      <c r="E68" s="64"/>
      <c r="F68" s="64"/>
      <c r="G68" s="48">
        <v>60016</v>
      </c>
      <c r="H68" s="14">
        <v>2025</v>
      </c>
      <c r="I68" s="14">
        <v>2026</v>
      </c>
      <c r="J68" s="30">
        <v>9000000</v>
      </c>
      <c r="K68" s="29"/>
      <c r="L68" s="29">
        <v>4500000</v>
      </c>
      <c r="M68" s="29">
        <v>4500000</v>
      </c>
      <c r="N68" s="16"/>
      <c r="O68" s="16"/>
      <c r="P68" s="16"/>
      <c r="Q68" s="16"/>
      <c r="R68" s="16"/>
      <c r="S68" s="16"/>
      <c r="T68" s="28">
        <f t="shared" si="14"/>
        <v>9000000</v>
      </c>
    </row>
    <row r="69" spans="2:20" ht="33.75" customHeight="1" x14ac:dyDescent="0.2">
      <c r="B69" s="26" t="s">
        <v>148</v>
      </c>
      <c r="C69" s="58" t="s">
        <v>132</v>
      </c>
      <c r="D69" s="63" t="s">
        <v>129</v>
      </c>
      <c r="E69" s="64"/>
      <c r="F69" s="64"/>
      <c r="G69" s="48">
        <v>70005</v>
      </c>
      <c r="H69" s="14">
        <v>2024</v>
      </c>
      <c r="I69" s="14">
        <v>2025</v>
      </c>
      <c r="J69" s="30">
        <v>900000</v>
      </c>
      <c r="K69" s="29">
        <v>0</v>
      </c>
      <c r="L69" s="29">
        <v>300000</v>
      </c>
      <c r="M69" s="29"/>
      <c r="N69" s="16"/>
      <c r="O69" s="16"/>
      <c r="P69" s="16"/>
      <c r="Q69" s="16"/>
      <c r="R69" s="16"/>
      <c r="S69" s="16"/>
      <c r="T69" s="28">
        <f t="shared" si="14"/>
        <v>300000</v>
      </c>
    </row>
    <row r="70" spans="2:20" ht="33.75" customHeight="1" x14ac:dyDescent="0.2">
      <c r="B70" s="26" t="s">
        <v>149</v>
      </c>
      <c r="C70" s="58" t="s">
        <v>133</v>
      </c>
      <c r="D70" s="63" t="s">
        <v>129</v>
      </c>
      <c r="E70" s="64"/>
      <c r="F70" s="64"/>
      <c r="G70" s="48">
        <v>60016</v>
      </c>
      <c r="H70" s="14">
        <v>2025</v>
      </c>
      <c r="I70" s="14">
        <v>2026</v>
      </c>
      <c r="J70" s="30">
        <v>10000000</v>
      </c>
      <c r="K70" s="29"/>
      <c r="L70" s="29">
        <v>5000000</v>
      </c>
      <c r="M70" s="29">
        <v>5000000</v>
      </c>
      <c r="N70" s="16"/>
      <c r="O70" s="16"/>
      <c r="P70" s="16"/>
      <c r="Q70" s="16"/>
      <c r="R70" s="16"/>
      <c r="S70" s="16"/>
      <c r="T70" s="28">
        <f t="shared" si="14"/>
        <v>10000000</v>
      </c>
    </row>
    <row r="71" spans="2:20" ht="33.75" customHeight="1" x14ac:dyDescent="0.2">
      <c r="B71" s="26" t="s">
        <v>150</v>
      </c>
      <c r="C71" s="58" t="s">
        <v>134</v>
      </c>
      <c r="D71" s="63" t="s">
        <v>129</v>
      </c>
      <c r="E71" s="64"/>
      <c r="F71" s="64"/>
      <c r="G71" s="48">
        <v>60015</v>
      </c>
      <c r="H71" s="14">
        <v>2026</v>
      </c>
      <c r="I71" s="14">
        <v>2026</v>
      </c>
      <c r="J71" s="61">
        <v>7000000</v>
      </c>
      <c r="K71" s="59"/>
      <c r="L71" s="59">
        <v>1000000</v>
      </c>
      <c r="M71" s="59">
        <v>6000000</v>
      </c>
      <c r="N71" s="28"/>
      <c r="O71" s="28"/>
      <c r="P71" s="28"/>
      <c r="Q71" s="28"/>
      <c r="R71" s="28"/>
      <c r="S71" s="28"/>
      <c r="T71" s="28">
        <f t="shared" si="14"/>
        <v>7000000</v>
      </c>
    </row>
    <row r="72" spans="2:20" ht="33.75" customHeight="1" x14ac:dyDescent="0.2">
      <c r="B72" s="26" t="s">
        <v>154</v>
      </c>
      <c r="C72" s="58" t="s">
        <v>157</v>
      </c>
      <c r="D72" s="63"/>
      <c r="E72" s="64"/>
      <c r="F72" s="64"/>
      <c r="G72" s="48"/>
      <c r="H72" s="14">
        <v>2024</v>
      </c>
      <c r="I72" s="14">
        <v>2026</v>
      </c>
      <c r="J72" s="61">
        <v>225016</v>
      </c>
      <c r="K72" s="59">
        <v>101257</v>
      </c>
      <c r="L72" s="59">
        <v>123759</v>
      </c>
      <c r="M72" s="59"/>
      <c r="N72" s="28"/>
      <c r="O72" s="28"/>
      <c r="P72" s="28"/>
      <c r="Q72" s="28"/>
      <c r="R72" s="28"/>
      <c r="S72" s="28"/>
      <c r="T72" s="28">
        <f t="shared" si="14"/>
        <v>225016</v>
      </c>
    </row>
    <row r="73" spans="2:20" ht="33.75" customHeight="1" x14ac:dyDescent="0.2">
      <c r="B73" s="26" t="s">
        <v>155</v>
      </c>
      <c r="C73" s="58" t="s">
        <v>158</v>
      </c>
      <c r="D73" s="63" t="s">
        <v>156</v>
      </c>
      <c r="E73" s="64"/>
      <c r="F73" s="64"/>
      <c r="G73" s="48">
        <v>71003</v>
      </c>
      <c r="H73" s="14">
        <v>2025</v>
      </c>
      <c r="I73" s="14">
        <v>2026</v>
      </c>
      <c r="J73" s="61">
        <v>298890</v>
      </c>
      <c r="K73" s="59"/>
      <c r="L73" s="59">
        <v>239112</v>
      </c>
      <c r="M73" s="59">
        <v>59778</v>
      </c>
      <c r="N73" s="28"/>
      <c r="O73" s="28"/>
      <c r="P73" s="28"/>
      <c r="Q73" s="28"/>
      <c r="R73" s="28"/>
      <c r="S73" s="28"/>
      <c r="T73" s="28">
        <f t="shared" si="14"/>
        <v>298890</v>
      </c>
    </row>
    <row r="74" spans="2:20" ht="33.75" customHeight="1" x14ac:dyDescent="0.2">
      <c r="B74" s="26" t="s">
        <v>159</v>
      </c>
      <c r="C74" s="58" t="s">
        <v>160</v>
      </c>
      <c r="D74" s="63" t="s">
        <v>129</v>
      </c>
      <c r="E74" s="64"/>
      <c r="F74" s="64"/>
      <c r="G74" s="48"/>
      <c r="H74" s="14">
        <v>2019</v>
      </c>
      <c r="I74" s="14">
        <v>2032</v>
      </c>
      <c r="J74" s="61">
        <v>3588000</v>
      </c>
      <c r="K74" s="59">
        <v>1500000</v>
      </c>
      <c r="L74" s="59">
        <v>261000</v>
      </c>
      <c r="M74" s="59">
        <v>261000</v>
      </c>
      <c r="N74" s="59">
        <v>261000</v>
      </c>
      <c r="O74" s="59">
        <v>261000</v>
      </c>
      <c r="P74" s="59">
        <v>261000</v>
      </c>
      <c r="Q74" s="59">
        <v>261000</v>
      </c>
      <c r="R74" s="59">
        <v>261000</v>
      </c>
      <c r="S74" s="59">
        <v>261000</v>
      </c>
      <c r="T74" s="28">
        <f t="shared" si="14"/>
        <v>3588000</v>
      </c>
    </row>
    <row r="75" spans="2:20" x14ac:dyDescent="0.2">
      <c r="K75" s="62"/>
    </row>
    <row r="76" spans="2:20" x14ac:dyDescent="0.2">
      <c r="K76" s="62"/>
    </row>
    <row r="77" spans="2:20" x14ac:dyDescent="0.2">
      <c r="K77" s="62"/>
    </row>
    <row r="78" spans="2:20" x14ac:dyDescent="0.2">
      <c r="K78" s="62"/>
    </row>
    <row r="79" spans="2:20" x14ac:dyDescent="0.2">
      <c r="K79" s="62"/>
    </row>
    <row r="80" spans="2:20" x14ac:dyDescent="0.2">
      <c r="K80" s="62"/>
    </row>
    <row r="81" spans="11:11" x14ac:dyDescent="0.2">
      <c r="K81" s="62"/>
    </row>
    <row r="82" spans="11:11" x14ac:dyDescent="0.2">
      <c r="K82" s="62"/>
    </row>
    <row r="83" spans="11:11" x14ac:dyDescent="0.2">
      <c r="K83" s="62"/>
    </row>
    <row r="84" spans="11:11" x14ac:dyDescent="0.2">
      <c r="K84" s="62"/>
    </row>
    <row r="85" spans="11:11" x14ac:dyDescent="0.2">
      <c r="K85" s="62"/>
    </row>
    <row r="86" spans="11:11" x14ac:dyDescent="0.2">
      <c r="K86" s="62"/>
    </row>
    <row r="87" spans="11:11" x14ac:dyDescent="0.2">
      <c r="K87" s="62"/>
    </row>
    <row r="88" spans="11:11" x14ac:dyDescent="0.2">
      <c r="K88" s="62"/>
    </row>
    <row r="89" spans="11:11" x14ac:dyDescent="0.2">
      <c r="K89" s="62"/>
    </row>
    <row r="90" spans="11:11" x14ac:dyDescent="0.2">
      <c r="K90" s="62"/>
    </row>
    <row r="91" spans="11:11" x14ac:dyDescent="0.2">
      <c r="K91" s="62"/>
    </row>
    <row r="92" spans="11:11" x14ac:dyDescent="0.2">
      <c r="K92" s="62"/>
    </row>
    <row r="93" spans="11:11" x14ac:dyDescent="0.2">
      <c r="K93" s="62"/>
    </row>
    <row r="94" spans="11:11" x14ac:dyDescent="0.2">
      <c r="K94" s="62"/>
    </row>
    <row r="95" spans="11:11" x14ac:dyDescent="0.2">
      <c r="K95" s="62"/>
    </row>
    <row r="96" spans="11:11" x14ac:dyDescent="0.2">
      <c r="K96" s="62"/>
    </row>
    <row r="97" spans="11:11" x14ac:dyDescent="0.2">
      <c r="K97" s="62"/>
    </row>
    <row r="98" spans="11:11" x14ac:dyDescent="0.2">
      <c r="K98" s="62"/>
    </row>
    <row r="99" spans="11:11" x14ac:dyDescent="0.2">
      <c r="K99" s="62"/>
    </row>
    <row r="100" spans="11:11" x14ac:dyDescent="0.2">
      <c r="K100" s="62"/>
    </row>
    <row r="101" spans="11:11" x14ac:dyDescent="0.2">
      <c r="K101" s="62"/>
    </row>
    <row r="102" spans="11:11" x14ac:dyDescent="0.2">
      <c r="K102" s="62"/>
    </row>
    <row r="103" spans="11:11" x14ac:dyDescent="0.2">
      <c r="K103" s="62"/>
    </row>
    <row r="104" spans="11:11" x14ac:dyDescent="0.2">
      <c r="K104" s="62"/>
    </row>
    <row r="105" spans="11:11" x14ac:dyDescent="0.2">
      <c r="K105" s="62"/>
    </row>
    <row r="106" spans="11:11" x14ac:dyDescent="0.2">
      <c r="K106" s="62"/>
    </row>
    <row r="107" spans="11:11" x14ac:dyDescent="0.2">
      <c r="K107" s="62"/>
    </row>
    <row r="108" spans="11:11" x14ac:dyDescent="0.2">
      <c r="K108" s="62"/>
    </row>
    <row r="109" spans="11:11" x14ac:dyDescent="0.2">
      <c r="K109" s="62"/>
    </row>
    <row r="110" spans="11:11" x14ac:dyDescent="0.2">
      <c r="K110" s="62"/>
    </row>
    <row r="111" spans="11:11" x14ac:dyDescent="0.2">
      <c r="K111" s="62"/>
    </row>
    <row r="112" spans="11:11" x14ac:dyDescent="0.2">
      <c r="K112" s="62"/>
    </row>
    <row r="113" spans="11:11" x14ac:dyDescent="0.2">
      <c r="K113" s="62"/>
    </row>
    <row r="114" spans="11:11" x14ac:dyDescent="0.2">
      <c r="K114" s="62"/>
    </row>
    <row r="115" spans="11:11" x14ac:dyDescent="0.2">
      <c r="K115" s="62"/>
    </row>
    <row r="116" spans="11:11" x14ac:dyDescent="0.2">
      <c r="K116" s="62"/>
    </row>
    <row r="117" spans="11:11" x14ac:dyDescent="0.2">
      <c r="K117" s="62"/>
    </row>
    <row r="118" spans="11:11" x14ac:dyDescent="0.2">
      <c r="K118" s="62"/>
    </row>
    <row r="119" spans="11:11" x14ac:dyDescent="0.2">
      <c r="K119" s="62"/>
    </row>
    <row r="120" spans="11:11" x14ac:dyDescent="0.2">
      <c r="K120" s="62"/>
    </row>
    <row r="121" spans="11:11" x14ac:dyDescent="0.2">
      <c r="K121" s="62"/>
    </row>
    <row r="122" spans="11:11" x14ac:dyDescent="0.2">
      <c r="K122" s="62"/>
    </row>
    <row r="123" spans="11:11" x14ac:dyDescent="0.2">
      <c r="K123" s="62"/>
    </row>
    <row r="124" spans="11:11" x14ac:dyDescent="0.2">
      <c r="K124" s="62"/>
    </row>
    <row r="125" spans="11:11" x14ac:dyDescent="0.2">
      <c r="K125" s="62"/>
    </row>
    <row r="126" spans="11:11" x14ac:dyDescent="0.2">
      <c r="K126" s="62"/>
    </row>
    <row r="127" spans="11:11" x14ac:dyDescent="0.2">
      <c r="K127" s="62"/>
    </row>
    <row r="128" spans="11:11" x14ac:dyDescent="0.2">
      <c r="K128" s="62"/>
    </row>
    <row r="129" spans="11:11" x14ac:dyDescent="0.2">
      <c r="K129" s="62"/>
    </row>
    <row r="130" spans="11:11" x14ac:dyDescent="0.2">
      <c r="K130" s="62"/>
    </row>
    <row r="131" spans="11:11" x14ac:dyDescent="0.2">
      <c r="K131" s="62"/>
    </row>
    <row r="132" spans="11:11" x14ac:dyDescent="0.2">
      <c r="K132" s="62"/>
    </row>
    <row r="133" spans="11:11" x14ac:dyDescent="0.2">
      <c r="K133" s="62"/>
    </row>
    <row r="134" spans="11:11" x14ac:dyDescent="0.2">
      <c r="K134" s="62"/>
    </row>
    <row r="135" spans="11:11" x14ac:dyDescent="0.2">
      <c r="K135" s="62"/>
    </row>
    <row r="136" spans="11:11" x14ac:dyDescent="0.2">
      <c r="K136" s="62"/>
    </row>
    <row r="137" spans="11:11" x14ac:dyDescent="0.2">
      <c r="K137" s="62"/>
    </row>
    <row r="138" spans="11:11" x14ac:dyDescent="0.2">
      <c r="K138" s="62"/>
    </row>
    <row r="139" spans="11:11" x14ac:dyDescent="0.2">
      <c r="K139" s="62"/>
    </row>
    <row r="140" spans="11:11" x14ac:dyDescent="0.2">
      <c r="K140" s="62"/>
    </row>
    <row r="141" spans="11:11" x14ac:dyDescent="0.2">
      <c r="K141" s="62"/>
    </row>
    <row r="142" spans="11:11" x14ac:dyDescent="0.2">
      <c r="K142" s="62"/>
    </row>
    <row r="143" spans="11:11" x14ac:dyDescent="0.2">
      <c r="K143" s="62"/>
    </row>
    <row r="144" spans="11:11" x14ac:dyDescent="0.2">
      <c r="K144" s="62"/>
    </row>
    <row r="145" spans="11:11" x14ac:dyDescent="0.2">
      <c r="K145" s="62"/>
    </row>
    <row r="146" spans="11:11" x14ac:dyDescent="0.2">
      <c r="K146" s="62"/>
    </row>
    <row r="147" spans="11:11" x14ac:dyDescent="0.2">
      <c r="K147" s="62"/>
    </row>
    <row r="148" spans="11:11" x14ac:dyDescent="0.2">
      <c r="K148" s="62"/>
    </row>
    <row r="149" spans="11:11" x14ac:dyDescent="0.2">
      <c r="K149" s="62"/>
    </row>
    <row r="150" spans="11:11" x14ac:dyDescent="0.2">
      <c r="K150" s="62"/>
    </row>
    <row r="151" spans="11:11" x14ac:dyDescent="0.2">
      <c r="K151" s="62"/>
    </row>
    <row r="152" spans="11:11" x14ac:dyDescent="0.2">
      <c r="K152" s="62"/>
    </row>
    <row r="153" spans="11:11" x14ac:dyDescent="0.2">
      <c r="K153" s="62"/>
    </row>
    <row r="154" spans="11:11" x14ac:dyDescent="0.2">
      <c r="K154" s="62"/>
    </row>
    <row r="155" spans="11:11" x14ac:dyDescent="0.2">
      <c r="K155" s="62"/>
    </row>
    <row r="156" spans="11:11" x14ac:dyDescent="0.2">
      <c r="K156" s="62"/>
    </row>
    <row r="157" spans="11:11" x14ac:dyDescent="0.2">
      <c r="K157" s="62"/>
    </row>
    <row r="158" spans="11:11" x14ac:dyDescent="0.2">
      <c r="K158" s="62"/>
    </row>
    <row r="159" spans="11:11" x14ac:dyDescent="0.2">
      <c r="K159" s="62"/>
    </row>
    <row r="160" spans="11:11" x14ac:dyDescent="0.2">
      <c r="K160" s="62"/>
    </row>
    <row r="161" spans="11:11" x14ac:dyDescent="0.2">
      <c r="K161" s="62"/>
    </row>
    <row r="162" spans="11:11" x14ac:dyDescent="0.2">
      <c r="K162" s="62"/>
    </row>
    <row r="163" spans="11:11" x14ac:dyDescent="0.2">
      <c r="K163" s="62"/>
    </row>
    <row r="164" spans="11:11" x14ac:dyDescent="0.2">
      <c r="K164" s="62"/>
    </row>
    <row r="165" spans="11:11" x14ac:dyDescent="0.2">
      <c r="K165" s="62"/>
    </row>
    <row r="166" spans="11:11" x14ac:dyDescent="0.2">
      <c r="K166" s="62"/>
    </row>
    <row r="167" spans="11:11" x14ac:dyDescent="0.2">
      <c r="K167" s="62"/>
    </row>
    <row r="168" spans="11:11" x14ac:dyDescent="0.2">
      <c r="K168" s="62"/>
    </row>
    <row r="169" spans="11:11" x14ac:dyDescent="0.2">
      <c r="K169" s="62"/>
    </row>
    <row r="170" spans="11:11" x14ac:dyDescent="0.2">
      <c r="K170" s="62"/>
    </row>
    <row r="171" spans="11:11" x14ac:dyDescent="0.2">
      <c r="K171" s="62"/>
    </row>
  </sheetData>
  <mergeCells count="67">
    <mergeCell ref="D72:F72"/>
    <mergeCell ref="D73:F73"/>
    <mergeCell ref="D74:F74"/>
    <mergeCell ref="D35:F35"/>
    <mergeCell ref="C40:I40"/>
    <mergeCell ref="D43:F43"/>
    <mergeCell ref="D24:F24"/>
    <mergeCell ref="C21:I21"/>
    <mergeCell ref="D36:F36"/>
    <mergeCell ref="D37:F37"/>
    <mergeCell ref="D31:F31"/>
    <mergeCell ref="D39:F39"/>
    <mergeCell ref="D44:F44"/>
    <mergeCell ref="D42:F42"/>
    <mergeCell ref="D41:F41"/>
    <mergeCell ref="D59:F59"/>
    <mergeCell ref="D54:F54"/>
    <mergeCell ref="D46:F46"/>
    <mergeCell ref="D58:F58"/>
    <mergeCell ref="D55:F55"/>
    <mergeCell ref="D56:F56"/>
    <mergeCell ref="D48:F48"/>
    <mergeCell ref="D51:F51"/>
    <mergeCell ref="D52:F52"/>
    <mergeCell ref="D50:F50"/>
    <mergeCell ref="D53:F53"/>
    <mergeCell ref="D49:F49"/>
    <mergeCell ref="D57:F57"/>
    <mergeCell ref="D13:F13"/>
    <mergeCell ref="H5:I5"/>
    <mergeCell ref="D5:F8"/>
    <mergeCell ref="C10:I10"/>
    <mergeCell ref="C18:I18"/>
    <mergeCell ref="D11:F11"/>
    <mergeCell ref="D12:F12"/>
    <mergeCell ref="C14:I14"/>
    <mergeCell ref="D15:F15"/>
    <mergeCell ref="C17:I17"/>
    <mergeCell ref="D16:F16"/>
    <mergeCell ref="C19:I19"/>
    <mergeCell ref="D47:F47"/>
    <mergeCell ref="D20:F20"/>
    <mergeCell ref="D34:F34"/>
    <mergeCell ref="D25:F25"/>
    <mergeCell ref="D26:F26"/>
    <mergeCell ref="D27:F27"/>
    <mergeCell ref="D28:F28"/>
    <mergeCell ref="D30:F30"/>
    <mergeCell ref="D29:F29"/>
    <mergeCell ref="D32:F32"/>
    <mergeCell ref="C22:I22"/>
    <mergeCell ref="D23:F23"/>
    <mergeCell ref="D45:F45"/>
    <mergeCell ref="D33:F33"/>
    <mergeCell ref="D38:F38"/>
    <mergeCell ref="D65:F65"/>
    <mergeCell ref="D71:F71"/>
    <mergeCell ref="D66:F66"/>
    <mergeCell ref="D67:F67"/>
    <mergeCell ref="D68:F68"/>
    <mergeCell ref="D69:F69"/>
    <mergeCell ref="D70:F70"/>
    <mergeCell ref="D61:F61"/>
    <mergeCell ref="D62:F62"/>
    <mergeCell ref="D63:F63"/>
    <mergeCell ref="D64:F64"/>
    <mergeCell ref="D60:F60"/>
  </mergeCells>
  <pageMargins left="0.39370078740157483" right="0.39370078740157483" top="0.59055118110236227" bottom="0.78740157480314965" header="0.51181102362204722" footer="0.51181102362204722"/>
  <pageSetup paperSize="8" fitToHeight="2" orientation="landscape" r:id="rId1"/>
  <headerFooter>
    <oddFooter>&amp;R&amp;P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6B95E89A4D87E4BAFB2A1EFD9947DE3" ma:contentTypeVersion="7" ma:contentTypeDescription="Utwórz nowy dokument." ma:contentTypeScope="" ma:versionID="eac15d3437d0dbdc03ebf03e31e5f816">
  <xsd:schema xmlns:xsd="http://www.w3.org/2001/XMLSchema" xmlns:xs="http://www.w3.org/2001/XMLSchema" xmlns:p="http://schemas.microsoft.com/office/2006/metadata/properties" xmlns:ns3="254ac141-d74a-4119-962d-f12bae7ad576" targetNamespace="http://schemas.microsoft.com/office/2006/metadata/properties" ma:root="true" ma:fieldsID="2b4f0d7c45de254ce27881fdda02d8af" ns3:_="">
    <xsd:import namespace="254ac141-d74a-4119-962d-f12bae7ad57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4ac141-d74a-4119-962d-f12bae7ad5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21F9E47-7DB8-456E-B885-B0099E8236F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59FB18-1AD1-49C0-8A0B-8C59B6BBDFB7}">
  <ds:schemaRefs>
    <ds:schemaRef ds:uri="http://schemas.microsoft.com/office/2006/documentManagement/types"/>
    <ds:schemaRef ds:uri="http://purl.org/dc/terms/"/>
    <ds:schemaRef ds:uri="http://purl.org/dc/elements/1.1/"/>
    <ds:schemaRef ds:uri="http://purl.org/dc/dcmitype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254ac141-d74a-4119-962d-f12bae7ad576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194AEF7-77C1-4F72-9EBD-F36A1402FE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4ac141-d74a-4119-962d-f12bae7ad5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doc1</vt:lpstr>
      <vt:lpstr>'doc1'!Obszar_wydruku</vt:lpstr>
      <vt:lpstr>'doc1'!Tytuły_wydruku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Grzegorz Jarzembek</dc:creator>
  <cp:lastModifiedBy>Grzegorz Jarzembek</cp:lastModifiedBy>
  <cp:lastPrinted>2024-09-24T14:48:31Z</cp:lastPrinted>
  <dcterms:created xsi:type="dcterms:W3CDTF">2020-02-19T14:41:39Z</dcterms:created>
  <dcterms:modified xsi:type="dcterms:W3CDTF">2024-09-24T15:33:32Z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0x01010066B95E89A4D87E4BAFB2A1EFD9947DE3</vt:lpwstr>
  </property>
</Properties>
</file>