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6\2026-04-23\"/>
    </mc:Choice>
  </mc:AlternateContent>
  <xr:revisionPtr revIDLastSave="0" documentId="13_ncr:1_{54459825-4698-4D1C-AFFD-F2A8FC5CB06F}" xr6:coauthVersionLast="47" xr6:coauthVersionMax="47" xr10:uidLastSave="{00000000-0000-0000-0000-000000000000}"/>
  <bookViews>
    <workbookView xWindow="1485" yWindow="225" windowWidth="27315" windowHeight="15255" xr2:uid="{00000000-000D-0000-FFFF-FFFF00000000}"/>
  </bookViews>
  <sheets>
    <sheet name="doc1" sheetId="1" r:id="rId1"/>
  </sheets>
  <definedNames>
    <definedName name="_xlnm.Print_Area" localSheetId="0">'doc1'!$B$2:$R$60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L34" i="1"/>
  <c r="K34" i="1"/>
  <c r="Q20" i="1"/>
  <c r="P20" i="1"/>
  <c r="O20" i="1"/>
  <c r="N20" i="1"/>
  <c r="M20" i="1"/>
  <c r="L20" i="1"/>
  <c r="K20" i="1"/>
  <c r="J20" i="1"/>
  <c r="R33" i="1"/>
  <c r="J34" i="1"/>
  <c r="R60" i="1"/>
  <c r="R40" i="1"/>
  <c r="R48" i="1"/>
  <c r="R32" i="1"/>
  <c r="R31" i="1"/>
  <c r="R59" i="1"/>
  <c r="R58" i="1"/>
  <c r="R57" i="1"/>
  <c r="R56" i="1"/>
  <c r="R55" i="1"/>
  <c r="R54" i="1"/>
  <c r="R53" i="1"/>
  <c r="R52" i="1"/>
  <c r="R51" i="1"/>
  <c r="R50" i="1"/>
  <c r="R49" i="1"/>
  <c r="R47" i="1"/>
  <c r="R46" i="1"/>
  <c r="R45" i="1"/>
  <c r="R44" i="1"/>
  <c r="R43" i="1"/>
  <c r="R42" i="1"/>
  <c r="R41" i="1"/>
  <c r="R39" i="1"/>
  <c r="R38" i="1"/>
  <c r="R37" i="1"/>
  <c r="R36" i="1"/>
  <c r="R35" i="1"/>
  <c r="R34" i="1" l="1"/>
  <c r="P19" i="1"/>
  <c r="N19" i="1"/>
  <c r="L19" i="1"/>
  <c r="M19" i="1"/>
  <c r="O19" i="1"/>
  <c r="K19" i="1"/>
  <c r="Q19" i="1"/>
  <c r="Q12" i="1"/>
  <c r="P12" i="1"/>
  <c r="O12" i="1"/>
  <c r="N12" i="1"/>
  <c r="M12" i="1"/>
  <c r="L12" i="1"/>
  <c r="K12" i="1"/>
  <c r="R13" i="1"/>
  <c r="R12" i="1" l="1"/>
  <c r="R30" i="1"/>
  <c r="R29" i="1"/>
  <c r="R28" i="1"/>
  <c r="R27" i="1"/>
  <c r="R26" i="1"/>
  <c r="R25" i="1"/>
  <c r="R24" i="1"/>
  <c r="R23" i="1"/>
  <c r="R22" i="1"/>
  <c r="R21" i="1"/>
  <c r="R18" i="1"/>
  <c r="R20" i="1" l="1"/>
  <c r="Q10" i="1"/>
  <c r="P10" i="1"/>
  <c r="O10" i="1"/>
  <c r="N10" i="1"/>
  <c r="M10" i="1"/>
  <c r="L10" i="1"/>
  <c r="K10" i="1"/>
  <c r="J10" i="1"/>
  <c r="R11" i="1"/>
  <c r="J12" i="1"/>
  <c r="Q17" i="1"/>
  <c r="P17" i="1"/>
  <c r="O17" i="1"/>
  <c r="N17" i="1"/>
  <c r="M17" i="1"/>
  <c r="L17" i="1"/>
  <c r="K17" i="1"/>
  <c r="J17" i="1"/>
  <c r="R19" i="1" l="1"/>
  <c r="K15" i="1"/>
  <c r="K8" i="1"/>
  <c r="L15" i="1"/>
  <c r="L8" i="1"/>
  <c r="M15" i="1"/>
  <c r="M8" i="1"/>
  <c r="P15" i="1"/>
  <c r="P8" i="1"/>
  <c r="N15" i="1"/>
  <c r="N8" i="1"/>
  <c r="O15" i="1"/>
  <c r="O8" i="1"/>
  <c r="Q15" i="1"/>
  <c r="Q8" i="1"/>
  <c r="J8" i="1"/>
  <c r="J15" i="1"/>
  <c r="R17" i="1"/>
  <c r="Q7" i="1"/>
  <c r="J9" i="1"/>
  <c r="R10" i="1"/>
  <c r="M7" i="1"/>
  <c r="Q9" i="1"/>
  <c r="L9" i="1"/>
  <c r="L7" i="1"/>
  <c r="M9" i="1"/>
  <c r="J7" i="1"/>
  <c r="N9" i="1"/>
  <c r="K7" i="1"/>
  <c r="O9" i="1"/>
  <c r="N7" i="1"/>
  <c r="P9" i="1"/>
  <c r="J19" i="1"/>
  <c r="K9" i="1"/>
  <c r="P7" i="1"/>
  <c r="O7" i="1"/>
  <c r="R15" i="1" l="1"/>
  <c r="R8" i="1"/>
  <c r="Q6" i="1"/>
  <c r="M6" i="1"/>
  <c r="K6" i="1"/>
  <c r="J6" i="1"/>
  <c r="N6" i="1"/>
  <c r="P6" i="1"/>
  <c r="R7" i="1"/>
  <c r="R9" i="1"/>
  <c r="L6" i="1"/>
  <c r="O6" i="1"/>
  <c r="R6" i="1" l="1"/>
</calcChain>
</file>

<file path=xl/sharedStrings.xml><?xml version="1.0" encoding="utf-8"?>
<sst xmlns="http://schemas.openxmlformats.org/spreadsheetml/2006/main" count="176" uniqueCount="141">
  <si>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</si>
  <si>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</si>
  <si>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</si>
  <si>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</si>
  <si>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</si>
  <si>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</si>
  <si>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</si>
  <si>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</si>
  <si>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</si>
  <si>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</si>
  <si>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</si>
  <si>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</si>
  <si>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</si>
  <si>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</si>
  <si>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</si>
  <si>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</si>
  <si>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</si>
  <si>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</si>
  <si>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</si>
  <si>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</si>
  <si>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</si>
  <si>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</si>
  <si>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</si>
  <si>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</si>
  <si>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</si>
  <si>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</si>
  <si>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</si>
  <si>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</si>
  <si>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</si>
  <si>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</si>
  <si>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</si>
  <si>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</si>
  <si>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</si>
  <si>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</si>
  <si>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</si>
  <si>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</si>
  <si>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</si>
  <si>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</si>
  <si>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</si>
  <si>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</si>
  <si>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</si>
  <si>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</si>
  <si>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</si>
  <si>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</si>
  <si>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</si>
  <si>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</si>
  <si>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</si>
  <si>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</si>
  <si>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</si>
  <si>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</si>
  <si>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</si>
  <si>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</si>
  <si>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</si>
  <si>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</si>
  <si>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</si>
  <si>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</si>
  <si>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</si>
  <si>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</si>
  <si>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</si>
  <si>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1.3.2.33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</si>
  <si>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</si>
  <si>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</si>
  <si>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</si>
  <si>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</si>
  <si>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</si>
  <si>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</si>
  <si>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</si>
  <si>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</si>
  <si>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</si>
  <si>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</si>
  <si>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ZDiZ</t>
  </si>
  <si>
    <t>Poprawa efektywności energetycznej z uwzględnieniem OZE w budynkach użytecności publicznej w uzdrowiskowej Gminie Miasta Sopotu</t>
  </si>
  <si>
    <t>1.3.1.38</t>
  </si>
  <si>
    <t>Świadczenie usług opiekuńczych w miejscu zamieszkania dla mieszkańców Sopotu</t>
  </si>
  <si>
    <t>MOPS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</si>
  <si>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</si>
  <si>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</si>
  <si>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</si>
  <si>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</si>
  <si>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</si>
  <si>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Urząd Miasta/ZDiZ</t>
  </si>
  <si>
    <t>Budowa ulicy Goyki</t>
  </si>
  <si>
    <t>Budowa ulic Pułaskiego/ Bema</t>
  </si>
  <si>
    <t>Naprawa muru Czyżewskiego/ Chmielewskiego</t>
  </si>
  <si>
    <t>Budowa ulicy Emilii Plater/ Na Wydmach</t>
  </si>
  <si>
    <t>1.3.1.40</t>
  </si>
  <si>
    <t>1.3.2.48</t>
  </si>
  <si>
    <t>1.3.2.49</t>
  </si>
  <si>
    <t>1.3.2.50</t>
  </si>
  <si>
    <t>1.3.2.55</t>
  </si>
  <si>
    <t>1.3.2.56</t>
  </si>
  <si>
    <t>1.3.2.57</t>
  </si>
  <si>
    <t>1.3.2.58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</si>
  <si>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</si>
  <si>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</si>
  <si>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</si>
  <si>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</si>
  <si>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</si>
  <si>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</si>
  <si>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</si>
  <si>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</si>
  <si>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</si>
  <si>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</si>
  <si>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</si>
  <si>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</si>
  <si>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</si>
  <si>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</si>
  <si>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</si>
  <si>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</si>
  <si>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1.3.1.43</t>
  </si>
  <si>
    <t>85149 c</t>
  </si>
  <si>
    <t>85228 kz</t>
  </si>
  <si>
    <t xml:space="preserve">Dotacja na konserwację zabytków </t>
  </si>
  <si>
    <t>92120 kap.św Boboli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</si>
  <si>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</si>
  <si>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</si>
  <si>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</si>
  <si>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</si>
  <si>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</si>
  <si>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</si>
  <si>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</si>
  <si>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</si>
  <si>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</si>
  <si>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 xml:space="preserve"> </t>
  </si>
  <si>
    <t>Programu polityki zdrowotnej profilaktyki krztuśca w województwie pomorskim u osób 65+, z rozpoznaniem przewlekłych chorób układu oddechowego  (opracowanie: Województwo Pomorskie)</t>
  </si>
  <si>
    <t>r.85153+r.85154</t>
  </si>
  <si>
    <t>Programy profilaktyki uzależnień (przeciwdziałanie narkomanni i alkoholizmowi)</t>
  </si>
  <si>
    <t>Prowadzenie 2 Środowiskowych Domów Samopomocy i 2 Klubów Wsparcia dla osób z zaburzeniami psychicznymi</t>
  </si>
  <si>
    <t>1.1.2.1</t>
  </si>
  <si>
    <t>1.1.1.1</t>
  </si>
  <si>
    <t>SKLA  - Renowacja bieżni lekkoatletycznej i boisko treningowe na stadionie Renowacja bieżni  (Budowa strefy rozgrzewkowej na terenie Stadionu Lekkoatletycznego przy ul. Wybickiego 48)</t>
  </si>
  <si>
    <t>Dokumentacja projektowa - program FEnIKS - wody opadowe</t>
  </si>
  <si>
    <t>Projekt FEnIKS III 2021-2027 - ROZWÓJ MIEJSKIEGO SYSTEMU GOSPODAROWANIA WODAMI OPADOWYMI W SOPOCIE – ETAP III, w tym odkrycie Potoku na skwerze przy ul Krola Jana Kazimierza, Przebudowa ul. Skarpowej, rozwój zielono-niebieskiej infrastruktury  - kontynuacja dla zlewni wylotu B, zagospodarowanie wód opadowych na terenie położonym pomiędzy Al. Niepodległości 747 a ul. Marynarzy (CENTRUM WSPARCIA UKRAINY), parking zlokalizowany w rejonie skrzyżowania ulic: Chrobrego i Sobieskiego</t>
  </si>
  <si>
    <r>
      <t xml:space="preserve">Ogród deszowy - Projekt FEnIKS II 2021-2027 - ROZWÓJ MIEJSKIEGO SYSTEMU GOSPODAROWANIA WODAMI OPADOWYMI W SOPOCIE – ETAP II, w tym </t>
    </r>
    <r>
      <rPr>
        <i/>
        <strike/>
        <sz val="10"/>
        <color rgb="FF000000"/>
        <rFont val="Arial"/>
        <family val="2"/>
        <charset val="238"/>
      </rPr>
      <t>odkrycie Potoku na skwerze przy ul Krola Jana Kazimierza</t>
    </r>
    <r>
      <rPr>
        <i/>
        <sz val="10"/>
        <color indexed="8"/>
        <rFont val="Arial"/>
        <family val="2"/>
        <charset val="238"/>
      </rPr>
      <t xml:space="preserve"> , ogród deszczowy Bitwy pod Płowcami/ Na Wydmach, monitoring potoków sopockich (zlewnia wylotu C)</t>
    </r>
  </si>
  <si>
    <t>1.3.2.66</t>
  </si>
  <si>
    <t>1.3.2.67</t>
  </si>
  <si>
    <t>nabycie nieruchomości gruntowych na rzecz gminy - WGN (dotyczy ul. Torowej)</t>
  </si>
  <si>
    <t xml:space="preserve">Animacja Domów Sąsiedzkich </t>
  </si>
  <si>
    <t xml:space="preserve">Budowa węzła integracyjnego przy SKM Wyścigi wraz z budową ul. Torowej </t>
  </si>
  <si>
    <t>1.3.1.42</t>
  </si>
  <si>
    <t xml:space="preserve">załącznik nr 2 do Uchwały Nr                            Rady Miasta Sopotu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</si>
</sst>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trike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showGridLines="0" tabSelected="1" zoomScale="90" zoomScaleNormal="90" workbookViewId="0">
      <selection activeCell="C8" sqref="C8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4.6640625" customWidth="1"/>
    <col min="12" max="12" width="15.5" customWidth="1"/>
    <col min="13" max="13" width="16.6640625" customWidth="1"/>
    <col min="14" max="14" width="15" customWidth="1"/>
    <col min="15" max="17" width="12.83203125" customWidth="1"/>
    <col min="18" max="18" width="16.1640625" customWidth="1"/>
    <col min="19" max="19" width="17.5" customWidth="1"/>
    <col min="20" max="20" width="20.33203125" customWidth="1"/>
  </cols>
  <sheetData>
    <row r="1" spans="2:20" ht="15" customHeight="1" x14ac:dyDescent="0.2">
      <c r="C1" s="1"/>
      <c r="D1" s="1"/>
      <c r="E1" s="1"/>
      <c r="F1" s="1"/>
      <c r="G1" s="1"/>
      <c r="H1" s="1"/>
      <c r="I1" s="1"/>
      <c r="J1" s="1"/>
    </row>
    <row r="2" spans="2:20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0" ht="26.25" customHeight="1" x14ac:dyDescent="0.2">
      <c r="B3" s="54"/>
      <c r="L3" t="s">
        <v>140</v>
      </c>
    </row>
    <row r="4" spans="2:20" ht="15" customHeight="1" x14ac:dyDescent="0.2"/>
    <row r="5" spans="2:20" ht="42.75" customHeight="1" x14ac:dyDescent="0.2">
      <c r="B5" s="3" t="s">
        <v>1</v>
      </c>
      <c r="C5" s="4" t="s">
        <v>2</v>
      </c>
      <c r="D5" s="75" t="s">
        <v>3</v>
      </c>
      <c r="E5" s="76"/>
      <c r="F5" s="76"/>
      <c r="G5" s="53" t="s">
        <v>61</v>
      </c>
      <c r="H5" s="73" t="s">
        <v>4</v>
      </c>
      <c r="I5" s="74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7" t="s">
        <v>26</v>
      </c>
    </row>
    <row r="6" spans="2:20" ht="25.5" customHeight="1" x14ac:dyDescent="0.2">
      <c r="B6" s="23">
        <v>1</v>
      </c>
      <c r="C6" s="8" t="s">
        <v>8</v>
      </c>
      <c r="D6" s="77"/>
      <c r="E6" s="78"/>
      <c r="F6" s="78"/>
      <c r="G6" s="51"/>
      <c r="H6" s="48" t="s">
        <v>6</v>
      </c>
      <c r="I6" s="20" t="s">
        <v>7</v>
      </c>
      <c r="J6" s="12">
        <f>J7+J8</f>
        <v>454098005</v>
      </c>
      <c r="K6" s="9">
        <f t="shared" ref="K6:R6" si="0">K7+K8</f>
        <v>112299086</v>
      </c>
      <c r="L6" s="9">
        <f t="shared" si="0"/>
        <v>83138396</v>
      </c>
      <c r="M6" s="9">
        <f t="shared" si="0"/>
        <v>56948396</v>
      </c>
      <c r="N6" s="9">
        <f t="shared" si="0"/>
        <v>36462956</v>
      </c>
      <c r="O6" s="9">
        <f t="shared" si="0"/>
        <v>2347100</v>
      </c>
      <c r="P6" s="9">
        <f t="shared" si="0"/>
        <v>2304000</v>
      </c>
      <c r="Q6" s="9">
        <f t="shared" si="0"/>
        <v>2262900</v>
      </c>
      <c r="R6" s="9">
        <f t="shared" si="0"/>
        <v>295762834</v>
      </c>
      <c r="T6" s="61"/>
    </row>
    <row r="7" spans="2:20" ht="25.5" customHeight="1" x14ac:dyDescent="0.2">
      <c r="B7" s="23" t="s">
        <v>9</v>
      </c>
      <c r="C7" s="8" t="s">
        <v>10</v>
      </c>
      <c r="D7" s="77"/>
      <c r="E7" s="78"/>
      <c r="F7" s="78"/>
      <c r="G7" s="51"/>
      <c r="H7" s="49"/>
      <c r="I7" s="21"/>
      <c r="J7" s="12">
        <f t="shared" ref="J7:R7" si="1">J10+J16+J20</f>
        <v>48495645</v>
      </c>
      <c r="K7" s="9">
        <f t="shared" si="1"/>
        <v>22063486</v>
      </c>
      <c r="L7" s="9">
        <f t="shared" si="1"/>
        <v>5486896</v>
      </c>
      <c r="M7" s="9">
        <f t="shared" si="1"/>
        <v>4816996</v>
      </c>
      <c r="N7" s="9">
        <f t="shared" si="1"/>
        <v>573656</v>
      </c>
      <c r="O7" s="9">
        <f t="shared" si="1"/>
        <v>0</v>
      </c>
      <c r="P7" s="9">
        <f t="shared" si="1"/>
        <v>0</v>
      </c>
      <c r="Q7" s="9">
        <f t="shared" si="1"/>
        <v>0</v>
      </c>
      <c r="R7" s="9">
        <f t="shared" si="1"/>
        <v>32941034</v>
      </c>
      <c r="T7" s="61"/>
    </row>
    <row r="8" spans="2:20" ht="25.5" customHeight="1" x14ac:dyDescent="0.2">
      <c r="B8" s="23" t="s">
        <v>11</v>
      </c>
      <c r="C8" s="8" t="s">
        <v>12</v>
      </c>
      <c r="D8" s="79"/>
      <c r="E8" s="80"/>
      <c r="F8" s="80"/>
      <c r="G8" s="52"/>
      <c r="H8" s="50"/>
      <c r="I8" s="22"/>
      <c r="J8" s="12">
        <f t="shared" ref="J8:R8" si="2">J12+J17+J34</f>
        <v>405602360</v>
      </c>
      <c r="K8" s="12">
        <f t="shared" si="2"/>
        <v>90235600</v>
      </c>
      <c r="L8" s="12">
        <f t="shared" si="2"/>
        <v>77651500</v>
      </c>
      <c r="M8" s="12">
        <f t="shared" si="2"/>
        <v>52131400</v>
      </c>
      <c r="N8" s="12">
        <f t="shared" si="2"/>
        <v>35889300</v>
      </c>
      <c r="O8" s="12">
        <f t="shared" si="2"/>
        <v>2347100</v>
      </c>
      <c r="P8" s="12">
        <f t="shared" si="2"/>
        <v>2304000</v>
      </c>
      <c r="Q8" s="12">
        <f t="shared" si="2"/>
        <v>2262900</v>
      </c>
      <c r="R8" s="12">
        <f t="shared" si="2"/>
        <v>262821800</v>
      </c>
      <c r="T8" s="61"/>
    </row>
    <row r="9" spans="2:20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R9" si="3">J10+J12</f>
        <v>3201546</v>
      </c>
      <c r="K9" s="11">
        <f t="shared" si="3"/>
        <v>1027684</v>
      </c>
      <c r="L9" s="11">
        <f t="shared" si="3"/>
        <v>544735</v>
      </c>
      <c r="M9" s="11">
        <f t="shared" si="3"/>
        <v>544735</v>
      </c>
      <c r="N9" s="11">
        <f t="shared" si="3"/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2117154</v>
      </c>
      <c r="T9" s="61"/>
    </row>
    <row r="10" spans="2:20" ht="25.5" customHeight="1" x14ac:dyDescent="0.2">
      <c r="B10" s="23" t="s">
        <v>15</v>
      </c>
      <c r="C10" s="69" t="s">
        <v>10</v>
      </c>
      <c r="D10" s="70"/>
      <c r="E10" s="70"/>
      <c r="F10" s="70"/>
      <c r="G10" s="70"/>
      <c r="H10" s="70"/>
      <c r="I10" s="71"/>
      <c r="J10" s="12">
        <f t="shared" ref="J10:R10" si="4">SUM(J11:J11)</f>
        <v>2133546</v>
      </c>
      <c r="K10" s="12">
        <f t="shared" si="4"/>
        <v>427684</v>
      </c>
      <c r="L10" s="12">
        <f t="shared" si="4"/>
        <v>544735</v>
      </c>
      <c r="M10" s="12">
        <f t="shared" si="4"/>
        <v>544735</v>
      </c>
      <c r="N10" s="12">
        <f t="shared" si="4"/>
        <v>0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1517154</v>
      </c>
      <c r="S10" s="63"/>
      <c r="T10" s="61"/>
    </row>
    <row r="11" spans="2:20" ht="28.5" customHeight="1" x14ac:dyDescent="0.2">
      <c r="B11" s="25" t="s">
        <v>129</v>
      </c>
      <c r="C11" s="13" t="s">
        <v>101</v>
      </c>
      <c r="D11" s="64" t="s">
        <v>102</v>
      </c>
      <c r="E11" s="65"/>
      <c r="F11" s="65"/>
      <c r="G11" s="46" t="s">
        <v>116</v>
      </c>
      <c r="H11" s="14">
        <v>2025</v>
      </c>
      <c r="I11" s="14">
        <v>2028</v>
      </c>
      <c r="J11" s="30">
        <v>2133546</v>
      </c>
      <c r="K11" s="29">
        <v>427684</v>
      </c>
      <c r="L11" s="16">
        <v>544735</v>
      </c>
      <c r="M11" s="16">
        <v>544735</v>
      </c>
      <c r="N11" s="16"/>
      <c r="O11" s="16"/>
      <c r="P11" s="16"/>
      <c r="Q11" s="16"/>
      <c r="R11" s="28">
        <f>SUM(K11:Q11)</f>
        <v>1517154</v>
      </c>
      <c r="S11" s="63"/>
      <c r="T11" s="61"/>
    </row>
    <row r="12" spans="2:20" ht="25.5" customHeight="1" x14ac:dyDescent="0.2">
      <c r="B12" s="23" t="s">
        <v>27</v>
      </c>
      <c r="C12" s="69" t="s">
        <v>12</v>
      </c>
      <c r="D12" s="70"/>
      <c r="E12" s="70"/>
      <c r="F12" s="70"/>
      <c r="G12" s="70"/>
      <c r="H12" s="70"/>
      <c r="I12" s="71"/>
      <c r="J12" s="36">
        <f t="shared" ref="J12:R12" si="5">SUM(J13:J14)</f>
        <v>1068000</v>
      </c>
      <c r="K12" s="36">
        <f t="shared" si="5"/>
        <v>600000</v>
      </c>
      <c r="L12" s="36">
        <f t="shared" si="5"/>
        <v>0</v>
      </c>
      <c r="M12" s="36">
        <f t="shared" si="5"/>
        <v>0</v>
      </c>
      <c r="N12" s="36">
        <f t="shared" si="5"/>
        <v>0</v>
      </c>
      <c r="O12" s="36">
        <f t="shared" si="5"/>
        <v>0</v>
      </c>
      <c r="P12" s="36">
        <f t="shared" si="5"/>
        <v>0</v>
      </c>
      <c r="Q12" s="36">
        <f t="shared" si="5"/>
        <v>0</v>
      </c>
      <c r="R12" s="36">
        <f t="shared" si="5"/>
        <v>600000</v>
      </c>
      <c r="S12" s="63"/>
      <c r="T12" s="61"/>
    </row>
    <row r="13" spans="2:20" ht="35.25" customHeight="1" x14ac:dyDescent="0.2">
      <c r="B13" s="23" t="s">
        <v>128</v>
      </c>
      <c r="C13" s="56" t="s">
        <v>131</v>
      </c>
      <c r="D13" s="64" t="s">
        <v>16</v>
      </c>
      <c r="E13" s="65"/>
      <c r="F13" s="65"/>
      <c r="G13" s="46">
        <v>90001</v>
      </c>
      <c r="H13" s="14">
        <v>2025</v>
      </c>
      <c r="I13" s="14">
        <v>2026</v>
      </c>
      <c r="J13" s="30">
        <v>1068000</v>
      </c>
      <c r="K13" s="29">
        <v>600000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28">
        <f>SUM(K13:Q13)</f>
        <v>600000</v>
      </c>
      <c r="S13" s="63"/>
      <c r="T13" s="61"/>
    </row>
    <row r="14" spans="2:20" ht="9.75" customHeight="1" x14ac:dyDescent="0.2">
      <c r="B14" s="25"/>
      <c r="C14" s="56"/>
      <c r="D14" s="64"/>
      <c r="E14" s="65"/>
      <c r="F14" s="65"/>
      <c r="G14" s="46"/>
      <c r="H14" s="14"/>
      <c r="I14" s="14"/>
      <c r="J14" s="30"/>
      <c r="K14" s="29"/>
      <c r="L14" s="16"/>
      <c r="M14" s="16"/>
      <c r="N14" s="16"/>
      <c r="O14" s="16"/>
      <c r="P14" s="16"/>
      <c r="Q14" s="16"/>
      <c r="R14" s="28"/>
      <c r="S14" s="63"/>
      <c r="T14" s="61"/>
    </row>
    <row r="15" spans="2:20" ht="25.5" customHeight="1" x14ac:dyDescent="0.2">
      <c r="B15" s="24" t="s">
        <v>32</v>
      </c>
      <c r="C15" s="72" t="s">
        <v>33</v>
      </c>
      <c r="D15" s="70"/>
      <c r="E15" s="70"/>
      <c r="F15" s="70"/>
      <c r="G15" s="70"/>
      <c r="H15" s="70"/>
      <c r="I15" s="71"/>
      <c r="J15" s="45">
        <f>J16+J17</f>
        <v>40139900</v>
      </c>
      <c r="K15" s="45">
        <f t="shared" ref="K15:R15" si="6">K16+K17</f>
        <v>1250000</v>
      </c>
      <c r="L15" s="17">
        <f t="shared" si="6"/>
        <v>2212500</v>
      </c>
      <c r="M15" s="17">
        <f t="shared" si="6"/>
        <v>2170400</v>
      </c>
      <c r="N15" s="17">
        <f t="shared" si="6"/>
        <v>2128300</v>
      </c>
      <c r="O15" s="17">
        <f t="shared" si="6"/>
        <v>2086100</v>
      </c>
      <c r="P15" s="17">
        <f t="shared" si="6"/>
        <v>2043000</v>
      </c>
      <c r="Q15" s="17">
        <f t="shared" si="6"/>
        <v>2001900</v>
      </c>
      <c r="R15" s="17">
        <f t="shared" si="6"/>
        <v>13892200</v>
      </c>
      <c r="S15" s="63"/>
      <c r="T15" s="61"/>
    </row>
    <row r="16" spans="2:20" ht="25.5" customHeight="1" x14ac:dyDescent="0.2">
      <c r="B16" s="23" t="s">
        <v>34</v>
      </c>
      <c r="C16" s="69" t="s">
        <v>10</v>
      </c>
      <c r="D16" s="70"/>
      <c r="E16" s="70"/>
      <c r="F16" s="70"/>
      <c r="G16" s="70"/>
      <c r="H16" s="70"/>
      <c r="I16" s="71"/>
      <c r="J16" s="36">
        <v>0</v>
      </c>
      <c r="K16" s="41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63"/>
      <c r="T16" s="61"/>
    </row>
    <row r="17" spans="2:20" ht="25.5" customHeight="1" x14ac:dyDescent="0.2">
      <c r="B17" s="23" t="s">
        <v>35</v>
      </c>
      <c r="C17" s="69" t="s">
        <v>12</v>
      </c>
      <c r="D17" s="70"/>
      <c r="E17" s="70"/>
      <c r="F17" s="70"/>
      <c r="G17" s="70"/>
      <c r="H17" s="70"/>
      <c r="I17" s="71"/>
      <c r="J17" s="36">
        <f>J18</f>
        <v>40139900</v>
      </c>
      <c r="K17" s="36">
        <f t="shared" ref="K17:R17" si="7">K18</f>
        <v>1250000</v>
      </c>
      <c r="L17" s="12">
        <f t="shared" si="7"/>
        <v>2212500</v>
      </c>
      <c r="M17" s="12">
        <f t="shared" si="7"/>
        <v>2170400</v>
      </c>
      <c r="N17" s="12">
        <f t="shared" si="7"/>
        <v>2128300</v>
      </c>
      <c r="O17" s="12">
        <f t="shared" si="7"/>
        <v>2086100</v>
      </c>
      <c r="P17" s="12">
        <f t="shared" si="7"/>
        <v>2043000</v>
      </c>
      <c r="Q17" s="12">
        <f t="shared" si="7"/>
        <v>2001900</v>
      </c>
      <c r="R17" s="12">
        <f t="shared" si="7"/>
        <v>13892200</v>
      </c>
      <c r="S17" s="63"/>
      <c r="T17" s="61"/>
    </row>
    <row r="18" spans="2:20" ht="38.25" customHeight="1" x14ac:dyDescent="0.2">
      <c r="B18" s="25" t="s">
        <v>36</v>
      </c>
      <c r="C18" s="13" t="s">
        <v>105</v>
      </c>
      <c r="D18" s="64" t="s">
        <v>16</v>
      </c>
      <c r="E18" s="65"/>
      <c r="F18" s="65"/>
      <c r="G18" s="46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16">
        <v>2212500</v>
      </c>
      <c r="M18" s="16">
        <v>2170400</v>
      </c>
      <c r="N18" s="16">
        <v>2128300</v>
      </c>
      <c r="O18" s="16">
        <v>2086100</v>
      </c>
      <c r="P18" s="16">
        <v>2043000</v>
      </c>
      <c r="Q18" s="16">
        <v>2001900</v>
      </c>
      <c r="R18" s="28">
        <f>SUM(K18:Q18)</f>
        <v>13892200</v>
      </c>
      <c r="S18" s="63"/>
      <c r="T18" s="61"/>
    </row>
    <row r="19" spans="2:20" ht="25.5" customHeight="1" x14ac:dyDescent="0.2">
      <c r="B19" s="24" t="s">
        <v>37</v>
      </c>
      <c r="C19" s="72" t="s">
        <v>38</v>
      </c>
      <c r="D19" s="70"/>
      <c r="E19" s="70"/>
      <c r="F19" s="70"/>
      <c r="G19" s="70"/>
      <c r="H19" s="70"/>
      <c r="I19" s="71"/>
      <c r="J19" s="45">
        <f t="shared" ref="J19:R19" si="8">J20+J34</f>
        <v>410756559</v>
      </c>
      <c r="K19" s="45">
        <f t="shared" si="8"/>
        <v>110021402</v>
      </c>
      <c r="L19" s="45">
        <f t="shared" si="8"/>
        <v>80381161</v>
      </c>
      <c r="M19" s="45">
        <f t="shared" si="8"/>
        <v>54233261</v>
      </c>
      <c r="N19" s="45">
        <f t="shared" si="8"/>
        <v>34334656</v>
      </c>
      <c r="O19" s="45">
        <f t="shared" si="8"/>
        <v>261000</v>
      </c>
      <c r="P19" s="45">
        <f t="shared" si="8"/>
        <v>261000</v>
      </c>
      <c r="Q19" s="45">
        <f t="shared" si="8"/>
        <v>261000</v>
      </c>
      <c r="R19" s="45">
        <f t="shared" si="8"/>
        <v>279753480</v>
      </c>
      <c r="S19" s="63"/>
      <c r="T19" s="61"/>
    </row>
    <row r="20" spans="2:20" ht="25.5" customHeight="1" x14ac:dyDescent="0.2">
      <c r="B20" s="23" t="s">
        <v>39</v>
      </c>
      <c r="C20" s="69" t="s">
        <v>10</v>
      </c>
      <c r="D20" s="70"/>
      <c r="E20" s="70"/>
      <c r="F20" s="70"/>
      <c r="G20" s="70"/>
      <c r="H20" s="70"/>
      <c r="I20" s="71"/>
      <c r="J20" s="36">
        <f>SUM(J21:J33)</f>
        <v>46362099</v>
      </c>
      <c r="K20" s="36">
        <f t="shared" ref="K20:R20" si="9">SUM(K21:K33)</f>
        <v>21635802</v>
      </c>
      <c r="L20" s="36">
        <f t="shared" si="9"/>
        <v>4942161</v>
      </c>
      <c r="M20" s="36">
        <f t="shared" si="9"/>
        <v>4272261</v>
      </c>
      <c r="N20" s="36">
        <f t="shared" si="9"/>
        <v>573656</v>
      </c>
      <c r="O20" s="36">
        <f t="shared" si="9"/>
        <v>0</v>
      </c>
      <c r="P20" s="36">
        <f t="shared" si="9"/>
        <v>0</v>
      </c>
      <c r="Q20" s="36">
        <f t="shared" si="9"/>
        <v>0</v>
      </c>
      <c r="R20" s="36">
        <f t="shared" si="9"/>
        <v>31423880</v>
      </c>
      <c r="S20" s="63"/>
      <c r="T20" s="61"/>
    </row>
    <row r="21" spans="2:20" ht="24.95" customHeight="1" x14ac:dyDescent="0.2">
      <c r="B21" s="38" t="s">
        <v>56</v>
      </c>
      <c r="C21" s="13" t="s">
        <v>117</v>
      </c>
      <c r="D21" s="64" t="s">
        <v>40</v>
      </c>
      <c r="E21" s="65"/>
      <c r="F21" s="65"/>
      <c r="G21" s="46" t="s">
        <v>110</v>
      </c>
      <c r="H21" s="14">
        <v>2019</v>
      </c>
      <c r="I21" s="14">
        <v>2027</v>
      </c>
      <c r="J21" s="30">
        <v>4716800</v>
      </c>
      <c r="K21" s="29">
        <v>3113200</v>
      </c>
      <c r="L21" s="16">
        <v>369900</v>
      </c>
      <c r="M21" s="16"/>
      <c r="N21" s="16"/>
      <c r="O21" s="16"/>
      <c r="P21" s="16"/>
      <c r="Q21" s="16"/>
      <c r="R21" s="28">
        <f t="shared" ref="R21:R33" si="10">SUM(K21:Q21)</f>
        <v>3483100</v>
      </c>
      <c r="S21" s="63"/>
      <c r="T21" s="61"/>
    </row>
    <row r="22" spans="2:20" ht="24.95" customHeight="1" x14ac:dyDescent="0.2">
      <c r="B22" s="38" t="s">
        <v>57</v>
      </c>
      <c r="C22" s="13" t="s">
        <v>53</v>
      </c>
      <c r="D22" s="64" t="s">
        <v>17</v>
      </c>
      <c r="E22" s="65"/>
      <c r="F22" s="65"/>
      <c r="G22" s="46" t="s">
        <v>111</v>
      </c>
      <c r="H22" s="14">
        <v>2020</v>
      </c>
      <c r="I22" s="14">
        <v>2026</v>
      </c>
      <c r="J22" s="30">
        <v>265000</v>
      </c>
      <c r="K22" s="29">
        <v>265000</v>
      </c>
      <c r="L22" s="16"/>
      <c r="M22" s="16"/>
      <c r="N22" s="16"/>
      <c r="O22" s="16"/>
      <c r="P22" s="16"/>
      <c r="Q22" s="16"/>
      <c r="R22" s="28">
        <f t="shared" si="10"/>
        <v>265000</v>
      </c>
      <c r="S22" s="63"/>
      <c r="T22" s="61"/>
    </row>
    <row r="23" spans="2:20" ht="32.25" customHeight="1" x14ac:dyDescent="0.2">
      <c r="B23" s="38" t="s">
        <v>108</v>
      </c>
      <c r="C23" s="13" t="s">
        <v>103</v>
      </c>
      <c r="D23" s="64" t="s">
        <v>40</v>
      </c>
      <c r="E23" s="65"/>
      <c r="F23" s="65"/>
      <c r="G23" s="46">
        <v>63095</v>
      </c>
      <c r="H23" s="14">
        <v>2025</v>
      </c>
      <c r="I23" s="42">
        <v>2026</v>
      </c>
      <c r="J23" s="43">
        <v>623365</v>
      </c>
      <c r="K23" s="29">
        <v>300000</v>
      </c>
      <c r="L23" s="16"/>
      <c r="M23" s="16"/>
      <c r="N23" s="16"/>
      <c r="O23" s="16"/>
      <c r="P23" s="16"/>
      <c r="Q23" s="16"/>
      <c r="R23" s="28">
        <f t="shared" si="10"/>
        <v>300000</v>
      </c>
      <c r="S23" s="63"/>
      <c r="T23" s="61"/>
    </row>
    <row r="24" spans="2:20" ht="24.95" customHeight="1" x14ac:dyDescent="0.2">
      <c r="B24" s="38" t="s">
        <v>41</v>
      </c>
      <c r="C24" s="13" t="s">
        <v>75</v>
      </c>
      <c r="D24" s="64" t="s">
        <v>42</v>
      </c>
      <c r="E24" s="65"/>
      <c r="F24" s="65"/>
      <c r="G24" s="46">
        <v>63095</v>
      </c>
      <c r="H24" s="14">
        <v>2020</v>
      </c>
      <c r="I24" s="14">
        <v>2029</v>
      </c>
      <c r="J24" s="43">
        <v>4045638</v>
      </c>
      <c r="K24" s="35">
        <v>692000</v>
      </c>
      <c r="L24" s="35">
        <v>687237</v>
      </c>
      <c r="M24" s="35">
        <v>687237</v>
      </c>
      <c r="N24" s="34">
        <v>573656</v>
      </c>
      <c r="O24" s="15"/>
      <c r="P24" s="16"/>
      <c r="Q24" s="16"/>
      <c r="R24" s="28">
        <f t="shared" si="10"/>
        <v>2640130</v>
      </c>
      <c r="S24" s="63"/>
      <c r="T24" s="61"/>
    </row>
    <row r="25" spans="2:20" ht="24.95" customHeight="1" x14ac:dyDescent="0.2">
      <c r="B25" s="38" t="s">
        <v>44</v>
      </c>
      <c r="C25" s="13" t="s">
        <v>52</v>
      </c>
      <c r="D25" s="64" t="s">
        <v>43</v>
      </c>
      <c r="E25" s="65"/>
      <c r="F25" s="65"/>
      <c r="G25" s="46">
        <v>85395</v>
      </c>
      <c r="H25" s="14">
        <v>2021</v>
      </c>
      <c r="I25" s="14">
        <v>2026</v>
      </c>
      <c r="J25" s="44">
        <v>330000</v>
      </c>
      <c r="K25" s="62">
        <v>230800</v>
      </c>
      <c r="L25" s="33"/>
      <c r="M25" s="33"/>
      <c r="N25" s="33"/>
      <c r="O25" s="16"/>
      <c r="P25" s="16"/>
      <c r="Q25" s="16"/>
      <c r="R25" s="28">
        <f t="shared" si="10"/>
        <v>230800</v>
      </c>
      <c r="S25" s="63"/>
      <c r="T25" s="61"/>
    </row>
    <row r="26" spans="2:20" ht="29.25" customHeight="1" x14ac:dyDescent="0.2">
      <c r="B26" s="26" t="s">
        <v>109</v>
      </c>
      <c r="C26" s="56" t="s">
        <v>107</v>
      </c>
      <c r="D26" s="64" t="s">
        <v>95</v>
      </c>
      <c r="E26" s="65"/>
      <c r="F26" s="65"/>
      <c r="G26" s="46">
        <v>71003</v>
      </c>
      <c r="H26" s="14">
        <v>2025</v>
      </c>
      <c r="I26" s="14">
        <v>2026</v>
      </c>
      <c r="J26" s="59">
        <v>478224</v>
      </c>
      <c r="K26" s="57">
        <v>59778</v>
      </c>
      <c r="L26" s="28"/>
      <c r="M26" s="16"/>
      <c r="N26" s="16"/>
      <c r="O26" s="16"/>
      <c r="P26" s="16"/>
      <c r="Q26" s="16"/>
      <c r="R26" s="28">
        <f t="shared" si="10"/>
        <v>59778</v>
      </c>
      <c r="S26" s="63"/>
      <c r="T26" s="61"/>
    </row>
    <row r="27" spans="2:20" ht="24.95" customHeight="1" x14ac:dyDescent="0.2">
      <c r="B27" s="38" t="s">
        <v>62</v>
      </c>
      <c r="C27" s="13" t="s">
        <v>63</v>
      </c>
      <c r="D27" s="64" t="s">
        <v>18</v>
      </c>
      <c r="E27" s="65"/>
      <c r="F27" s="65"/>
      <c r="G27" s="46"/>
      <c r="H27" s="14">
        <v>2026</v>
      </c>
      <c r="I27" s="14">
        <v>2028</v>
      </c>
      <c r="J27" s="30">
        <v>2385000</v>
      </c>
      <c r="K27" s="29">
        <v>795000</v>
      </c>
      <c r="L27" s="29">
        <v>795000</v>
      </c>
      <c r="M27" s="29">
        <v>795000</v>
      </c>
      <c r="N27" s="16"/>
      <c r="O27" s="16"/>
      <c r="P27" s="16"/>
      <c r="Q27" s="16"/>
      <c r="R27" s="28">
        <f t="shared" si="10"/>
        <v>2385000</v>
      </c>
      <c r="S27" s="63"/>
      <c r="T27" s="61"/>
    </row>
    <row r="28" spans="2:20" ht="37.5" customHeight="1" x14ac:dyDescent="0.2">
      <c r="B28" s="38" t="s">
        <v>69</v>
      </c>
      <c r="C28" s="13" t="s">
        <v>112</v>
      </c>
      <c r="D28" s="64" t="s">
        <v>17</v>
      </c>
      <c r="E28" s="65"/>
      <c r="F28" s="65"/>
      <c r="G28" s="46" t="s">
        <v>113</v>
      </c>
      <c r="H28" s="14">
        <v>2024</v>
      </c>
      <c r="I28" s="14">
        <v>2026</v>
      </c>
      <c r="J28" s="30">
        <v>3220000</v>
      </c>
      <c r="K28" s="29">
        <v>1850000</v>
      </c>
      <c r="L28" s="29"/>
      <c r="M28" s="60"/>
      <c r="N28" s="16"/>
      <c r="O28" s="16"/>
      <c r="P28" s="16"/>
      <c r="Q28" s="16"/>
      <c r="R28" s="28">
        <f t="shared" si="10"/>
        <v>1850000</v>
      </c>
      <c r="S28" s="63"/>
      <c r="T28" s="61"/>
    </row>
    <row r="29" spans="2:20" ht="24.95" customHeight="1" x14ac:dyDescent="0.2">
      <c r="B29" s="38" t="s">
        <v>72</v>
      </c>
      <c r="C29" s="13" t="s">
        <v>73</v>
      </c>
      <c r="D29" s="64" t="s">
        <v>74</v>
      </c>
      <c r="E29" s="65"/>
      <c r="F29" s="65"/>
      <c r="G29" s="46">
        <v>85228</v>
      </c>
      <c r="H29" s="14">
        <v>2024</v>
      </c>
      <c r="I29" s="14">
        <v>2026</v>
      </c>
      <c r="J29" s="30">
        <v>17040000</v>
      </c>
      <c r="K29" s="29">
        <v>6960000</v>
      </c>
      <c r="L29" s="29"/>
      <c r="M29" s="29"/>
      <c r="N29" s="16"/>
      <c r="O29" s="16"/>
      <c r="P29" s="16"/>
      <c r="Q29" s="16"/>
      <c r="R29" s="28">
        <f t="shared" si="10"/>
        <v>6960000</v>
      </c>
      <c r="S29" s="63"/>
      <c r="T29" s="61"/>
    </row>
    <row r="30" spans="2:20" ht="24.95" customHeight="1" x14ac:dyDescent="0.2">
      <c r="B30" s="38" t="s">
        <v>85</v>
      </c>
      <c r="C30" s="13" t="s">
        <v>126</v>
      </c>
      <c r="D30" s="66" t="s">
        <v>104</v>
      </c>
      <c r="E30" s="65"/>
      <c r="F30" s="65"/>
      <c r="G30" s="46" t="s">
        <v>125</v>
      </c>
      <c r="H30" s="14">
        <v>2024</v>
      </c>
      <c r="I30" s="14">
        <v>2026</v>
      </c>
      <c r="J30" s="30">
        <v>4262000</v>
      </c>
      <c r="K30" s="29">
        <v>4262000</v>
      </c>
      <c r="L30" s="29"/>
      <c r="M30" s="29"/>
      <c r="N30" s="16"/>
      <c r="O30" s="16"/>
      <c r="P30" s="16"/>
      <c r="Q30" s="16"/>
      <c r="R30" s="28">
        <f t="shared" si="10"/>
        <v>4262000</v>
      </c>
      <c r="S30" s="63"/>
      <c r="T30" s="61"/>
    </row>
    <row r="31" spans="2:20" ht="24.95" customHeight="1" x14ac:dyDescent="0.2">
      <c r="B31" s="38" t="s">
        <v>108</v>
      </c>
      <c r="C31" s="13" t="s">
        <v>124</v>
      </c>
      <c r="D31" s="66" t="s">
        <v>104</v>
      </c>
      <c r="E31" s="65"/>
      <c r="F31" s="65"/>
      <c r="G31" s="46"/>
      <c r="H31" s="14">
        <v>2025</v>
      </c>
      <c r="I31" s="14">
        <v>2026</v>
      </c>
      <c r="J31" s="30">
        <v>26000</v>
      </c>
      <c r="K31" s="29">
        <v>18000</v>
      </c>
      <c r="L31" s="29"/>
      <c r="M31" s="29"/>
      <c r="N31" s="16"/>
      <c r="O31" s="16"/>
      <c r="P31" s="16"/>
      <c r="Q31" s="16"/>
      <c r="R31" s="28">
        <f t="shared" si="10"/>
        <v>18000</v>
      </c>
      <c r="S31" s="63"/>
      <c r="T31" s="61"/>
    </row>
    <row r="32" spans="2:20" ht="24.95" customHeight="1" x14ac:dyDescent="0.2">
      <c r="B32" s="38" t="s">
        <v>139</v>
      </c>
      <c r="C32" s="13" t="s">
        <v>127</v>
      </c>
      <c r="D32" s="66" t="s">
        <v>104</v>
      </c>
      <c r="E32" s="65"/>
      <c r="F32" s="65"/>
      <c r="G32" s="46"/>
      <c r="H32" s="14">
        <v>2026</v>
      </c>
      <c r="I32" s="14">
        <v>2028</v>
      </c>
      <c r="J32" s="30">
        <v>8370072</v>
      </c>
      <c r="K32" s="29">
        <v>2790024</v>
      </c>
      <c r="L32" s="29">
        <v>2790024</v>
      </c>
      <c r="M32" s="29">
        <v>2790024</v>
      </c>
      <c r="N32" s="16"/>
      <c r="O32" s="16"/>
      <c r="P32" s="16"/>
      <c r="Q32" s="16"/>
      <c r="R32" s="28">
        <f t="shared" si="10"/>
        <v>8370072</v>
      </c>
      <c r="S32" s="63"/>
      <c r="T32" s="61"/>
    </row>
    <row r="33" spans="2:20" ht="33.75" customHeight="1" x14ac:dyDescent="0.2">
      <c r="B33" s="26" t="s">
        <v>135</v>
      </c>
      <c r="C33" s="56" t="s">
        <v>137</v>
      </c>
      <c r="D33" s="64" t="s">
        <v>40</v>
      </c>
      <c r="E33" s="65"/>
      <c r="F33" s="65"/>
      <c r="G33" s="46"/>
      <c r="H33" s="14">
        <v>2026</v>
      </c>
      <c r="I33" s="14">
        <v>2027</v>
      </c>
      <c r="J33" s="57">
        <v>600000</v>
      </c>
      <c r="K33" s="57">
        <v>300000</v>
      </c>
      <c r="L33" s="28">
        <v>300000</v>
      </c>
      <c r="M33" s="28"/>
      <c r="N33" s="28"/>
      <c r="O33" s="28"/>
      <c r="P33" s="28"/>
      <c r="Q33" s="28"/>
      <c r="R33" s="28">
        <f t="shared" si="10"/>
        <v>600000</v>
      </c>
      <c r="S33" s="63"/>
      <c r="T33" s="61"/>
    </row>
    <row r="34" spans="2:20" ht="24.95" customHeight="1" x14ac:dyDescent="0.2">
      <c r="B34" s="39" t="s">
        <v>45</v>
      </c>
      <c r="C34" s="69" t="s">
        <v>12</v>
      </c>
      <c r="D34" s="70"/>
      <c r="E34" s="70"/>
      <c r="F34" s="70"/>
      <c r="G34" s="70"/>
      <c r="H34" s="70"/>
      <c r="I34" s="71"/>
      <c r="J34" s="36">
        <f>SUM(J35:J60)</f>
        <v>364394460</v>
      </c>
      <c r="K34" s="36">
        <f t="shared" ref="K34:R34" si="11">SUM(K35:K60)</f>
        <v>88385600</v>
      </c>
      <c r="L34" s="36">
        <f t="shared" si="11"/>
        <v>75439000</v>
      </c>
      <c r="M34" s="36">
        <f t="shared" si="11"/>
        <v>49961000</v>
      </c>
      <c r="N34" s="36">
        <f t="shared" si="11"/>
        <v>33761000</v>
      </c>
      <c r="O34" s="36">
        <f t="shared" si="11"/>
        <v>261000</v>
      </c>
      <c r="P34" s="36">
        <f t="shared" si="11"/>
        <v>261000</v>
      </c>
      <c r="Q34" s="36">
        <f t="shared" si="11"/>
        <v>261000</v>
      </c>
      <c r="R34" s="36">
        <f t="shared" si="11"/>
        <v>248329600</v>
      </c>
      <c r="S34" s="63"/>
      <c r="T34" s="61"/>
    </row>
    <row r="35" spans="2:20" ht="24.95" customHeight="1" x14ac:dyDescent="0.2">
      <c r="B35" s="38" t="s">
        <v>46</v>
      </c>
      <c r="C35" s="31" t="s">
        <v>51</v>
      </c>
      <c r="D35" s="67" t="s">
        <v>16</v>
      </c>
      <c r="E35" s="68"/>
      <c r="F35" s="68"/>
      <c r="G35" s="47">
        <v>70005</v>
      </c>
      <c r="H35" s="32">
        <v>2012</v>
      </c>
      <c r="I35" s="32">
        <v>2028</v>
      </c>
      <c r="J35" s="30">
        <v>95867000</v>
      </c>
      <c r="K35" s="29">
        <v>14500000</v>
      </c>
      <c r="L35" s="16">
        <v>18100000</v>
      </c>
      <c r="M35" s="16">
        <v>10000000</v>
      </c>
      <c r="N35" s="16"/>
      <c r="O35" s="16"/>
      <c r="P35" s="16"/>
      <c r="Q35" s="16"/>
      <c r="R35" s="28">
        <f t="shared" ref="R35:R60" si="12">SUM(K35:Q35)</f>
        <v>42600000</v>
      </c>
      <c r="S35" s="63"/>
      <c r="T35" s="61"/>
    </row>
    <row r="36" spans="2:20" ht="39.200000000000003" customHeight="1" x14ac:dyDescent="0.2">
      <c r="B36" s="40" t="s">
        <v>47</v>
      </c>
      <c r="C36" s="13" t="s">
        <v>93</v>
      </c>
      <c r="D36" s="64" t="s">
        <v>16</v>
      </c>
      <c r="E36" s="65"/>
      <c r="F36" s="65"/>
      <c r="G36" s="46">
        <v>75023</v>
      </c>
      <c r="H36" s="14">
        <v>2015</v>
      </c>
      <c r="I36" s="14">
        <v>2029</v>
      </c>
      <c r="J36" s="35">
        <v>106397653</v>
      </c>
      <c r="K36" s="35">
        <v>4192600</v>
      </c>
      <c r="L36" s="34">
        <v>30000000</v>
      </c>
      <c r="M36" s="34">
        <v>30000000</v>
      </c>
      <c r="N36" s="34">
        <v>26000000</v>
      </c>
      <c r="O36" s="34"/>
      <c r="P36" s="34"/>
      <c r="Q36" s="34"/>
      <c r="R36" s="28">
        <f t="shared" si="12"/>
        <v>90192600</v>
      </c>
      <c r="S36" s="63"/>
      <c r="T36" s="61"/>
    </row>
    <row r="37" spans="2:20" ht="40.9" customHeight="1" x14ac:dyDescent="0.2">
      <c r="B37" s="40" t="s">
        <v>48</v>
      </c>
      <c r="C37" s="13" t="s">
        <v>49</v>
      </c>
      <c r="D37" s="64" t="s">
        <v>50</v>
      </c>
      <c r="E37" s="65"/>
      <c r="F37" s="65"/>
      <c r="G37" s="46">
        <v>92695</v>
      </c>
      <c r="H37" s="14">
        <v>2010</v>
      </c>
      <c r="I37" s="14">
        <v>2026</v>
      </c>
      <c r="J37" s="35">
        <v>2528800</v>
      </c>
      <c r="K37" s="35">
        <v>50000</v>
      </c>
      <c r="L37" s="34"/>
      <c r="M37" s="34"/>
      <c r="N37" s="34"/>
      <c r="O37" s="34"/>
      <c r="P37" s="34"/>
      <c r="Q37" s="34"/>
      <c r="R37" s="28">
        <f t="shared" si="12"/>
        <v>50000</v>
      </c>
      <c r="S37" s="63"/>
      <c r="T37" s="61"/>
    </row>
    <row r="38" spans="2:20" ht="24.95" customHeight="1" x14ac:dyDescent="0.2">
      <c r="B38" s="26" t="s">
        <v>55</v>
      </c>
      <c r="C38" s="13" t="s">
        <v>54</v>
      </c>
      <c r="D38" s="64" t="s">
        <v>17</v>
      </c>
      <c r="E38" s="65"/>
      <c r="F38" s="65"/>
      <c r="G38" s="46">
        <v>85111</v>
      </c>
      <c r="H38" s="14">
        <v>2022</v>
      </c>
      <c r="I38" s="14">
        <v>2026</v>
      </c>
      <c r="J38" s="58">
        <v>3000000</v>
      </c>
      <c r="K38" s="37">
        <v>890000</v>
      </c>
      <c r="L38" s="27"/>
      <c r="M38" s="27"/>
      <c r="N38" s="27"/>
      <c r="O38" s="27"/>
      <c r="P38" s="27"/>
      <c r="Q38" s="27"/>
      <c r="R38" s="28">
        <f t="shared" si="12"/>
        <v>890000</v>
      </c>
      <c r="S38" s="63"/>
      <c r="T38" s="61"/>
    </row>
    <row r="39" spans="2:20" ht="24.95" customHeight="1" x14ac:dyDescent="0.2">
      <c r="B39" s="26" t="s">
        <v>59</v>
      </c>
      <c r="C39" s="13" t="s">
        <v>58</v>
      </c>
      <c r="D39" s="64" t="s">
        <v>17</v>
      </c>
      <c r="E39" s="65"/>
      <c r="F39" s="65"/>
      <c r="G39" s="46">
        <v>92195</v>
      </c>
      <c r="H39" s="14">
        <v>2022</v>
      </c>
      <c r="I39" s="14">
        <v>2026</v>
      </c>
      <c r="J39" s="58">
        <v>4514800</v>
      </c>
      <c r="K39" s="37">
        <v>3460000</v>
      </c>
      <c r="L39" s="27"/>
      <c r="M39" s="27"/>
      <c r="N39" s="27"/>
      <c r="O39" s="27"/>
      <c r="P39" s="27"/>
      <c r="Q39" s="27"/>
      <c r="R39" s="28">
        <f t="shared" si="12"/>
        <v>3460000</v>
      </c>
      <c r="S39" s="63"/>
      <c r="T39" s="61"/>
    </row>
    <row r="40" spans="2:20" ht="33.75" customHeight="1" x14ac:dyDescent="0.2">
      <c r="B40" s="26" t="s">
        <v>66</v>
      </c>
      <c r="C40" s="13" t="s">
        <v>136</v>
      </c>
      <c r="D40" s="64" t="s">
        <v>70</v>
      </c>
      <c r="E40" s="65"/>
      <c r="F40" s="65"/>
      <c r="G40" s="46">
        <v>70005</v>
      </c>
      <c r="H40" s="14">
        <v>2025</v>
      </c>
      <c r="I40" s="14">
        <v>2026</v>
      </c>
      <c r="J40" s="58">
        <v>7000000</v>
      </c>
      <c r="K40" s="37">
        <v>6720000</v>
      </c>
      <c r="L40" s="27"/>
      <c r="M40" s="27"/>
      <c r="N40" s="27"/>
      <c r="O40" s="27"/>
      <c r="P40" s="27"/>
      <c r="Q40" s="27"/>
      <c r="R40" s="28">
        <f t="shared" si="12"/>
        <v>6720000</v>
      </c>
      <c r="S40" s="63"/>
      <c r="T40" s="61"/>
    </row>
    <row r="41" spans="2:20" ht="33.75" customHeight="1" x14ac:dyDescent="0.2">
      <c r="B41" s="26" t="s">
        <v>64</v>
      </c>
      <c r="C41" s="13" t="s">
        <v>68</v>
      </c>
      <c r="D41" s="64" t="s">
        <v>17</v>
      </c>
      <c r="E41" s="65"/>
      <c r="F41" s="65"/>
      <c r="G41" s="46">
        <v>90095</v>
      </c>
      <c r="H41" s="14">
        <v>2024</v>
      </c>
      <c r="I41" s="14">
        <v>2026</v>
      </c>
      <c r="J41" s="58">
        <v>1200000</v>
      </c>
      <c r="K41" s="37">
        <v>500000</v>
      </c>
      <c r="L41" s="27"/>
      <c r="M41" s="27"/>
      <c r="N41" s="27"/>
      <c r="O41" s="27"/>
      <c r="P41" s="27"/>
      <c r="Q41" s="27"/>
      <c r="R41" s="28">
        <f t="shared" si="12"/>
        <v>500000</v>
      </c>
      <c r="S41" s="63"/>
      <c r="T41" s="61"/>
    </row>
    <row r="42" spans="2:20" ht="33.75" customHeight="1" x14ac:dyDescent="0.2">
      <c r="B42" s="26" t="s">
        <v>65</v>
      </c>
      <c r="C42" s="13" t="s">
        <v>122</v>
      </c>
      <c r="D42" s="64" t="s">
        <v>17</v>
      </c>
      <c r="E42" s="65"/>
      <c r="F42" s="65"/>
      <c r="G42" s="46" t="s">
        <v>114</v>
      </c>
      <c r="H42" s="14">
        <v>2024</v>
      </c>
      <c r="I42" s="14">
        <v>2029</v>
      </c>
      <c r="J42" s="58">
        <v>6800000</v>
      </c>
      <c r="K42" s="37">
        <v>500000</v>
      </c>
      <c r="L42" s="37"/>
      <c r="M42" s="27"/>
      <c r="N42" s="27"/>
      <c r="O42" s="27"/>
      <c r="P42" s="27"/>
      <c r="Q42" s="27"/>
      <c r="R42" s="28">
        <f t="shared" si="12"/>
        <v>500000</v>
      </c>
      <c r="S42" s="63"/>
      <c r="T42" s="61"/>
    </row>
    <row r="43" spans="2:20" ht="24.95" customHeight="1" x14ac:dyDescent="0.2">
      <c r="B43" s="25" t="s">
        <v>28</v>
      </c>
      <c r="C43" s="13" t="s">
        <v>29</v>
      </c>
      <c r="D43" s="64" t="s">
        <v>30</v>
      </c>
      <c r="E43" s="65"/>
      <c r="F43" s="65"/>
      <c r="G43" s="46">
        <v>90015</v>
      </c>
      <c r="H43" s="14">
        <v>2017</v>
      </c>
      <c r="I43" s="14">
        <v>2026</v>
      </c>
      <c r="J43" s="30">
        <v>11500000</v>
      </c>
      <c r="K43" s="29">
        <v>500000</v>
      </c>
      <c r="L43" s="16"/>
      <c r="M43" s="16"/>
      <c r="N43" s="16"/>
      <c r="O43" s="16"/>
      <c r="P43" s="16"/>
      <c r="Q43" s="16"/>
      <c r="R43" s="28">
        <f t="shared" si="12"/>
        <v>500000</v>
      </c>
      <c r="S43" s="63"/>
      <c r="T43" s="61"/>
    </row>
    <row r="44" spans="2:20" ht="39.200000000000003" customHeight="1" x14ac:dyDescent="0.2">
      <c r="B44" s="25" t="s">
        <v>31</v>
      </c>
      <c r="C44" s="13" t="s">
        <v>60</v>
      </c>
      <c r="D44" s="64" t="s">
        <v>30</v>
      </c>
      <c r="E44" s="65"/>
      <c r="F44" s="65"/>
      <c r="G44" s="46" t="s">
        <v>118</v>
      </c>
      <c r="H44" s="14">
        <v>2018</v>
      </c>
      <c r="I44" s="14">
        <v>2026</v>
      </c>
      <c r="J44" s="30">
        <v>1550000</v>
      </c>
      <c r="K44" s="29">
        <v>60000</v>
      </c>
      <c r="L44" s="16"/>
      <c r="M44" s="16"/>
      <c r="N44" s="16"/>
      <c r="O44" s="16"/>
      <c r="P44" s="16"/>
      <c r="Q44" s="16"/>
      <c r="R44" s="28">
        <f t="shared" si="12"/>
        <v>60000</v>
      </c>
      <c r="S44" s="63"/>
      <c r="T44" s="61"/>
    </row>
    <row r="45" spans="2:20" ht="33.75" customHeight="1" x14ac:dyDescent="0.2">
      <c r="B45" s="26" t="s">
        <v>67</v>
      </c>
      <c r="C45" s="13" t="s">
        <v>71</v>
      </c>
      <c r="D45" s="64" t="s">
        <v>17</v>
      </c>
      <c r="E45" s="65"/>
      <c r="F45" s="65"/>
      <c r="G45" s="46">
        <v>90005</v>
      </c>
      <c r="H45" s="14">
        <v>2023</v>
      </c>
      <c r="I45" s="14">
        <v>2026</v>
      </c>
      <c r="J45" s="58">
        <v>15101000</v>
      </c>
      <c r="K45" s="37">
        <v>15101000</v>
      </c>
      <c r="L45" s="27"/>
      <c r="M45" s="27"/>
      <c r="N45" s="27"/>
      <c r="O45" s="27"/>
      <c r="P45" s="27"/>
      <c r="Q45" s="55"/>
      <c r="R45" s="28">
        <f t="shared" si="12"/>
        <v>15101000</v>
      </c>
      <c r="S45" s="63"/>
      <c r="T45" s="61"/>
    </row>
    <row r="46" spans="2:20" ht="42.75" customHeight="1" x14ac:dyDescent="0.2">
      <c r="B46" s="26" t="s">
        <v>86</v>
      </c>
      <c r="C46" s="13" t="s">
        <v>76</v>
      </c>
      <c r="D46" s="64" t="s">
        <v>78</v>
      </c>
      <c r="E46" s="65"/>
      <c r="F46" s="65"/>
      <c r="G46" s="46">
        <v>90001</v>
      </c>
      <c r="H46" s="14">
        <v>2025</v>
      </c>
      <c r="I46" s="14">
        <v>2029</v>
      </c>
      <c r="J46" s="58">
        <v>4223000</v>
      </c>
      <c r="K46" s="37">
        <v>618000</v>
      </c>
      <c r="L46" s="37">
        <v>3605000</v>
      </c>
      <c r="M46" s="27"/>
      <c r="N46" s="27"/>
      <c r="O46" s="27"/>
      <c r="P46" s="27"/>
      <c r="Q46" s="55"/>
      <c r="R46" s="28">
        <f t="shared" si="12"/>
        <v>4223000</v>
      </c>
      <c r="S46" s="63"/>
      <c r="T46" s="61"/>
    </row>
    <row r="47" spans="2:20" ht="54.75" customHeight="1" x14ac:dyDescent="0.2">
      <c r="B47" s="26" t="s">
        <v>100</v>
      </c>
      <c r="C47" s="13" t="s">
        <v>133</v>
      </c>
      <c r="D47" s="64" t="s">
        <v>78</v>
      </c>
      <c r="E47" s="65"/>
      <c r="F47" s="65"/>
      <c r="G47" s="46">
        <v>90001</v>
      </c>
      <c r="H47" s="14">
        <v>2026</v>
      </c>
      <c r="I47" s="14">
        <v>2029</v>
      </c>
      <c r="J47" s="58">
        <v>3280000</v>
      </c>
      <c r="K47" s="37">
        <v>600000</v>
      </c>
      <c r="L47" s="27">
        <v>1480000</v>
      </c>
      <c r="M47" s="27">
        <v>1200000</v>
      </c>
      <c r="N47" s="27"/>
      <c r="O47" s="27"/>
      <c r="P47" s="27"/>
      <c r="Q47" s="55"/>
      <c r="R47" s="28">
        <f t="shared" si="12"/>
        <v>3280000</v>
      </c>
      <c r="S47" s="63"/>
      <c r="T47" s="61"/>
    </row>
    <row r="48" spans="2:20" ht="84.75" customHeight="1" x14ac:dyDescent="0.2">
      <c r="B48" s="26" t="s">
        <v>119</v>
      </c>
      <c r="C48" s="13" t="s">
        <v>132</v>
      </c>
      <c r="D48" s="64" t="s">
        <v>78</v>
      </c>
      <c r="E48" s="65"/>
      <c r="F48" s="65"/>
      <c r="G48" s="46">
        <v>90001</v>
      </c>
      <c r="H48" s="14">
        <v>2026</v>
      </c>
      <c r="I48" s="14">
        <v>2029</v>
      </c>
      <c r="J48" s="58">
        <v>17900000</v>
      </c>
      <c r="K48" s="37">
        <v>0</v>
      </c>
      <c r="L48" s="27">
        <v>4900000</v>
      </c>
      <c r="M48" s="27">
        <v>5500000</v>
      </c>
      <c r="N48" s="27">
        <v>7500000</v>
      </c>
      <c r="O48" s="27"/>
      <c r="P48" s="27"/>
      <c r="Q48" s="55"/>
      <c r="R48" s="28">
        <f t="shared" si="12"/>
        <v>17900000</v>
      </c>
      <c r="S48" s="63"/>
      <c r="T48" s="61"/>
    </row>
    <row r="49" spans="2:20" ht="33.75" customHeight="1" x14ac:dyDescent="0.2">
      <c r="B49" s="26" t="s">
        <v>87</v>
      </c>
      <c r="C49" s="56" t="s">
        <v>77</v>
      </c>
      <c r="D49" s="64" t="s">
        <v>78</v>
      </c>
      <c r="E49" s="65"/>
      <c r="F49" s="65"/>
      <c r="G49" s="46">
        <v>90001</v>
      </c>
      <c r="H49" s="14">
        <v>2024</v>
      </c>
      <c r="I49" s="14">
        <v>2028</v>
      </c>
      <c r="J49" s="30">
        <v>16000000</v>
      </c>
      <c r="K49" s="29">
        <v>3500000</v>
      </c>
      <c r="L49" s="16">
        <v>7000000</v>
      </c>
      <c r="M49" s="16">
        <v>3000000</v>
      </c>
      <c r="N49" s="16"/>
      <c r="O49" s="16"/>
      <c r="P49" s="16"/>
      <c r="Q49" s="16"/>
      <c r="R49" s="28">
        <f t="shared" si="12"/>
        <v>13500000</v>
      </c>
      <c r="S49" s="63"/>
      <c r="T49" s="61"/>
    </row>
    <row r="50" spans="2:20" ht="33.75" customHeight="1" x14ac:dyDescent="0.2">
      <c r="B50" s="26" t="s">
        <v>88</v>
      </c>
      <c r="C50" s="56" t="s">
        <v>79</v>
      </c>
      <c r="D50" s="64" t="s">
        <v>78</v>
      </c>
      <c r="E50" s="65"/>
      <c r="F50" s="65"/>
      <c r="G50" s="46">
        <v>90001</v>
      </c>
      <c r="H50" s="14">
        <v>2024</v>
      </c>
      <c r="I50" s="14">
        <v>2026</v>
      </c>
      <c r="J50" s="30">
        <v>4200000</v>
      </c>
      <c r="K50" s="29">
        <v>3100000</v>
      </c>
      <c r="L50" s="16"/>
      <c r="M50" s="16"/>
      <c r="N50" s="16"/>
      <c r="O50" s="16"/>
      <c r="P50" s="16"/>
      <c r="Q50" s="16"/>
      <c r="R50" s="28">
        <f t="shared" si="12"/>
        <v>3100000</v>
      </c>
      <c r="S50" s="63"/>
      <c r="T50" s="61"/>
    </row>
    <row r="51" spans="2:20" ht="33.75" customHeight="1" x14ac:dyDescent="0.2">
      <c r="B51" s="26" t="s">
        <v>89</v>
      </c>
      <c r="C51" s="56" t="s">
        <v>81</v>
      </c>
      <c r="D51" s="64" t="s">
        <v>80</v>
      </c>
      <c r="E51" s="65"/>
      <c r="F51" s="65"/>
      <c r="G51" s="46">
        <v>60015</v>
      </c>
      <c r="H51" s="14">
        <v>2024</v>
      </c>
      <c r="I51" s="14">
        <v>2026</v>
      </c>
      <c r="J51" s="30">
        <v>12000000</v>
      </c>
      <c r="K51" s="29">
        <v>4000000</v>
      </c>
      <c r="L51" s="16"/>
      <c r="M51" s="16"/>
      <c r="N51" s="16"/>
      <c r="O51" s="16"/>
      <c r="P51" s="16"/>
      <c r="Q51" s="16"/>
      <c r="R51" s="28">
        <f t="shared" si="12"/>
        <v>4000000</v>
      </c>
      <c r="S51" s="63"/>
      <c r="T51" s="61"/>
    </row>
    <row r="52" spans="2:20" ht="33.75" customHeight="1" x14ac:dyDescent="0.2">
      <c r="B52" s="26" t="s">
        <v>90</v>
      </c>
      <c r="C52" s="56" t="s">
        <v>82</v>
      </c>
      <c r="D52" s="64" t="s">
        <v>80</v>
      </c>
      <c r="E52" s="65"/>
      <c r="F52" s="65"/>
      <c r="G52" s="46">
        <v>60016</v>
      </c>
      <c r="H52" s="14">
        <v>2025</v>
      </c>
      <c r="I52" s="14">
        <v>2026</v>
      </c>
      <c r="J52" s="30">
        <v>9500000</v>
      </c>
      <c r="K52" s="29">
        <v>4300000</v>
      </c>
      <c r="L52" s="16"/>
      <c r="M52" s="16"/>
      <c r="N52" s="16"/>
      <c r="O52" s="16"/>
      <c r="P52" s="16"/>
      <c r="Q52" s="16"/>
      <c r="R52" s="28">
        <f t="shared" si="12"/>
        <v>4300000</v>
      </c>
      <c r="S52" s="63"/>
      <c r="T52" s="61"/>
    </row>
    <row r="53" spans="2:20" ht="33.75" customHeight="1" x14ac:dyDescent="0.2">
      <c r="B53" s="26" t="s">
        <v>91</v>
      </c>
      <c r="C53" s="56" t="s">
        <v>83</v>
      </c>
      <c r="D53" s="64" t="s">
        <v>80</v>
      </c>
      <c r="E53" s="65"/>
      <c r="F53" s="65"/>
      <c r="G53" s="46">
        <v>70005</v>
      </c>
      <c r="H53" s="14">
        <v>2024</v>
      </c>
      <c r="I53" s="14">
        <v>2026</v>
      </c>
      <c r="J53" s="30">
        <v>1000000</v>
      </c>
      <c r="K53" s="29">
        <v>1000000</v>
      </c>
      <c r="L53" s="16"/>
      <c r="M53" s="16"/>
      <c r="N53" s="16"/>
      <c r="O53" s="16"/>
      <c r="P53" s="16"/>
      <c r="Q53" s="16"/>
      <c r="R53" s="28">
        <f t="shared" si="12"/>
        <v>1000000</v>
      </c>
      <c r="S53" s="63"/>
      <c r="T53" s="61"/>
    </row>
    <row r="54" spans="2:20" ht="33.75" customHeight="1" x14ac:dyDescent="0.2">
      <c r="B54" s="26" t="s">
        <v>92</v>
      </c>
      <c r="C54" s="56" t="s">
        <v>84</v>
      </c>
      <c r="D54" s="64" t="s">
        <v>80</v>
      </c>
      <c r="E54" s="65"/>
      <c r="F54" s="65"/>
      <c r="G54" s="46">
        <v>60016</v>
      </c>
      <c r="H54" s="14">
        <v>2025</v>
      </c>
      <c r="I54" s="14">
        <v>2026</v>
      </c>
      <c r="J54" s="30">
        <v>10000000</v>
      </c>
      <c r="K54" s="29">
        <v>3500000</v>
      </c>
      <c r="L54" s="16">
        <v>5000000</v>
      </c>
      <c r="M54" s="16"/>
      <c r="N54" s="16"/>
      <c r="O54" s="16"/>
      <c r="P54" s="16"/>
      <c r="Q54" s="16"/>
      <c r="R54" s="28">
        <f t="shared" si="12"/>
        <v>8500000</v>
      </c>
      <c r="S54" s="63"/>
      <c r="T54" s="61"/>
    </row>
    <row r="55" spans="2:20" ht="33.75" customHeight="1" x14ac:dyDescent="0.2">
      <c r="B55" s="26" t="s">
        <v>94</v>
      </c>
      <c r="C55" s="56" t="s">
        <v>121</v>
      </c>
      <c r="D55" s="64" t="s">
        <v>78</v>
      </c>
      <c r="E55" s="65"/>
      <c r="F55" s="65"/>
      <c r="G55" s="46">
        <v>92118</v>
      </c>
      <c r="H55" s="14">
        <v>2024</v>
      </c>
      <c r="I55" s="14">
        <v>2026</v>
      </c>
      <c r="J55" s="59">
        <v>4561207</v>
      </c>
      <c r="K55" s="57">
        <v>3610000</v>
      </c>
      <c r="L55" s="28"/>
      <c r="M55" s="28"/>
      <c r="N55" s="28"/>
      <c r="O55" s="28"/>
      <c r="P55" s="28"/>
      <c r="Q55" s="28"/>
      <c r="R55" s="28">
        <f t="shared" si="12"/>
        <v>3610000</v>
      </c>
      <c r="S55" s="63"/>
      <c r="T55" s="61"/>
    </row>
    <row r="56" spans="2:20" ht="33.75" customHeight="1" x14ac:dyDescent="0.2">
      <c r="B56" s="26" t="s">
        <v>96</v>
      </c>
      <c r="C56" s="56" t="s">
        <v>97</v>
      </c>
      <c r="D56" s="64" t="s">
        <v>106</v>
      </c>
      <c r="E56" s="65"/>
      <c r="F56" s="65"/>
      <c r="G56" s="46" t="s">
        <v>115</v>
      </c>
      <c r="H56" s="14">
        <v>2019</v>
      </c>
      <c r="I56" s="14">
        <v>2032</v>
      </c>
      <c r="J56" s="59">
        <v>3588000</v>
      </c>
      <c r="K56" s="57">
        <v>261000</v>
      </c>
      <c r="L56" s="28">
        <v>261000</v>
      </c>
      <c r="M56" s="28">
        <v>261000</v>
      </c>
      <c r="N56" s="28">
        <v>261000</v>
      </c>
      <c r="O56" s="28">
        <v>261000</v>
      </c>
      <c r="P56" s="28">
        <v>261000</v>
      </c>
      <c r="Q56" s="28">
        <v>261000</v>
      </c>
      <c r="R56" s="28">
        <f t="shared" si="12"/>
        <v>1827000</v>
      </c>
      <c r="S56" s="63"/>
      <c r="T56" s="61"/>
    </row>
    <row r="57" spans="2:20" ht="33.75" customHeight="1" x14ac:dyDescent="0.2">
      <c r="B57" s="26" t="s">
        <v>98</v>
      </c>
      <c r="C57" s="56" t="s">
        <v>99</v>
      </c>
      <c r="D57" s="64" t="s">
        <v>80</v>
      </c>
      <c r="E57" s="65"/>
      <c r="F57" s="65"/>
      <c r="G57" s="46">
        <v>70095</v>
      </c>
      <c r="H57" s="14">
        <v>2024</v>
      </c>
      <c r="I57" s="14">
        <v>2026</v>
      </c>
      <c r="J57" s="59">
        <v>317000</v>
      </c>
      <c r="K57" s="57">
        <v>250000</v>
      </c>
      <c r="L57" s="28"/>
      <c r="M57" s="28"/>
      <c r="N57" s="28"/>
      <c r="O57" s="28"/>
      <c r="P57" s="28"/>
      <c r="Q57" s="28"/>
      <c r="R57" s="28">
        <f t="shared" si="12"/>
        <v>250000</v>
      </c>
      <c r="S57" s="63"/>
      <c r="T57" s="61"/>
    </row>
    <row r="58" spans="2:20" ht="33.75" customHeight="1" x14ac:dyDescent="0.2">
      <c r="B58" s="26" t="s">
        <v>100</v>
      </c>
      <c r="C58" s="56" t="s">
        <v>120</v>
      </c>
      <c r="D58" s="64" t="s">
        <v>80</v>
      </c>
      <c r="E58" s="65"/>
      <c r="F58" s="65"/>
      <c r="G58" s="46">
        <v>90095</v>
      </c>
      <c r="H58" s="14">
        <v>2025</v>
      </c>
      <c r="I58" s="14">
        <v>2026</v>
      </c>
      <c r="J58" s="59">
        <v>700000</v>
      </c>
      <c r="K58" s="57">
        <v>600000</v>
      </c>
      <c r="L58" s="28"/>
      <c r="M58" s="28"/>
      <c r="N58" s="28"/>
      <c r="O58" s="28" t="s">
        <v>123</v>
      </c>
      <c r="P58" s="28"/>
      <c r="Q58" s="28"/>
      <c r="R58" s="28">
        <f t="shared" si="12"/>
        <v>600000</v>
      </c>
      <c r="S58" s="63"/>
      <c r="T58" s="61"/>
    </row>
    <row r="59" spans="2:20" ht="33.75" customHeight="1" x14ac:dyDescent="0.2">
      <c r="B59" s="26" t="s">
        <v>119</v>
      </c>
      <c r="C59" s="56" t="s">
        <v>130</v>
      </c>
      <c r="D59" s="64" t="s">
        <v>40</v>
      </c>
      <c r="E59" s="65"/>
      <c r="F59" s="65"/>
      <c r="G59" s="46">
        <v>70095</v>
      </c>
      <c r="H59" s="14">
        <v>2024</v>
      </c>
      <c r="I59" s="14">
        <v>2026</v>
      </c>
      <c r="J59" s="57">
        <v>4873000</v>
      </c>
      <c r="K59" s="57">
        <v>4873000</v>
      </c>
      <c r="L59" s="28"/>
      <c r="M59" s="28"/>
      <c r="N59" s="28"/>
      <c r="O59" s="28"/>
      <c r="P59" s="28"/>
      <c r="Q59" s="28"/>
      <c r="R59" s="28">
        <f t="shared" si="12"/>
        <v>4873000</v>
      </c>
      <c r="S59" s="63"/>
      <c r="T59" s="61"/>
    </row>
    <row r="60" spans="2:20" ht="33.75" customHeight="1" x14ac:dyDescent="0.2">
      <c r="B60" s="26" t="s">
        <v>134</v>
      </c>
      <c r="C60" s="56" t="s">
        <v>138</v>
      </c>
      <c r="D60" s="64" t="s">
        <v>80</v>
      </c>
      <c r="E60" s="65"/>
      <c r="F60" s="65"/>
      <c r="G60" s="46">
        <v>60016</v>
      </c>
      <c r="H60" s="14">
        <v>2026</v>
      </c>
      <c r="I60" s="14">
        <v>2027</v>
      </c>
      <c r="J60" s="57">
        <v>16793000</v>
      </c>
      <c r="K60" s="57">
        <v>11700000</v>
      </c>
      <c r="L60" s="28">
        <v>5093000</v>
      </c>
      <c r="M60" s="28"/>
      <c r="N60" s="28"/>
      <c r="O60" s="28"/>
      <c r="P60" s="28"/>
      <c r="Q60" s="28"/>
      <c r="R60" s="28">
        <f t="shared" si="12"/>
        <v>16793000</v>
      </c>
      <c r="S60" s="63"/>
      <c r="T60" s="61"/>
    </row>
    <row r="61" spans="2:20" x14ac:dyDescent="0.2">
      <c r="S61" s="63"/>
      <c r="T61" s="61"/>
    </row>
    <row r="62" spans="2:20" x14ac:dyDescent="0.2">
      <c r="S62" s="63"/>
    </row>
  </sheetData>
  <mergeCells count="53">
    <mergeCell ref="D27:F27"/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D43:F43"/>
    <mergeCell ref="D42:F42"/>
    <mergeCell ref="D44:F44"/>
    <mergeCell ref="D48:F48"/>
    <mergeCell ref="C17:I17"/>
    <mergeCell ref="D18:F18"/>
    <mergeCell ref="D22:F22"/>
    <mergeCell ref="C19:I19"/>
    <mergeCell ref="D28:F28"/>
    <mergeCell ref="C20:I20"/>
    <mergeCell ref="D21:F21"/>
    <mergeCell ref="D29:F29"/>
    <mergeCell ref="D23:F23"/>
    <mergeCell ref="D24:F24"/>
    <mergeCell ref="D25:F25"/>
    <mergeCell ref="D26:F26"/>
    <mergeCell ref="D47:F47"/>
    <mergeCell ref="D49:F49"/>
    <mergeCell ref="D50:F50"/>
    <mergeCell ref="D45:F45"/>
    <mergeCell ref="D46:F46"/>
    <mergeCell ref="D30:F30"/>
    <mergeCell ref="D36:F36"/>
    <mergeCell ref="D35:F35"/>
    <mergeCell ref="D41:F41"/>
    <mergeCell ref="D40:F40"/>
    <mergeCell ref="D31:F31"/>
    <mergeCell ref="C34:I34"/>
    <mergeCell ref="D32:F32"/>
    <mergeCell ref="D37:F37"/>
    <mergeCell ref="D39:F39"/>
    <mergeCell ref="D33:F33"/>
    <mergeCell ref="D38:F38"/>
    <mergeCell ref="D60:F60"/>
    <mergeCell ref="D56:F56"/>
    <mergeCell ref="D51:F51"/>
    <mergeCell ref="D52:F52"/>
    <mergeCell ref="D53:F53"/>
    <mergeCell ref="D54:F54"/>
    <mergeCell ref="D59:F59"/>
    <mergeCell ref="D57:F57"/>
    <mergeCell ref="D55:F55"/>
    <mergeCell ref="D58:F58"/>
  </mergeCells>
  <pageMargins left="0.39370078740157483" right="0.39370078740157483" top="0.59055118110236227" bottom="0.78740157480314965" header="0.51181102362204722" footer="0.51181102362204722"/>
  <pageSetup paperSize="8" scale="81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2026-04-16T12:33:20Z</cp:lastPrinted>
  <dcterms:created xsi:type="dcterms:W3CDTF">2020-02-19T14:41:39Z</dcterms:created>
  <dcterms:modified xsi:type="dcterms:W3CDTF">2026-04-16T12:50:33Z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